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460" windowWidth="30320" windowHeight="203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<sst xmlns="http://schemas.openxmlformats.org/spreadsheetml/2006/main" count="198" uniqueCount="89">
  <si>
    <t xml:space="preserve"> Enter TAX Rate:</t>
  </si>
  <si>
    <t>Wholesale Price</t>
  </si>
  <si>
    <t>cost + tax</t>
  </si>
  <si>
    <t>RETAIL + TAX</t>
  </si>
  <si>
    <t>WHOLESALE + TAX</t>
  </si>
  <si>
    <t>Black Pepper</t>
  </si>
  <si>
    <t>Cilantro</t>
  </si>
  <si>
    <t>Fennel</t>
  </si>
  <si>
    <t>Clear Skin Roll On</t>
  </si>
  <si>
    <t>Immortelle</t>
  </si>
  <si>
    <t>InTune</t>
  </si>
  <si>
    <t>Solace Roll On</t>
  </si>
  <si>
    <t>Zendocrine</t>
  </si>
  <si>
    <t>Examples of combining oils &amp; Number of Drops in a Bottle:</t>
  </si>
  <si>
    <t>#/drops</t>
  </si>
  <si>
    <t xml:space="preserve"> </t>
  </si>
  <si>
    <t xml:space="preserve"> </t>
  </si>
  <si>
    <t xml:space="preserve"> </t>
  </si>
  <si>
    <t>Cost / drop</t>
  </si>
  <si>
    <t>Deep Blue</t>
  </si>
  <si>
    <t>Breathe</t>
  </si>
  <si>
    <t xml:space="preserve"> </t>
  </si>
  <si>
    <t>Sandalwood</t>
  </si>
  <si>
    <t>Thyme</t>
  </si>
  <si>
    <t>Vetiver</t>
  </si>
  <si>
    <t>White Fir</t>
  </si>
  <si>
    <t>Wild Orange</t>
  </si>
  <si>
    <t>Wintergreen</t>
  </si>
  <si>
    <t>Ylang Ylang</t>
  </si>
  <si>
    <t>Oil Blends</t>
  </si>
  <si>
    <t>AromaTouch</t>
  </si>
  <si>
    <t>Balance</t>
  </si>
  <si>
    <t>Breathe</t>
  </si>
  <si>
    <t>Citris Bliss</t>
  </si>
  <si>
    <t>Deep Blue</t>
  </si>
  <si>
    <t>Deep Blue Roll On</t>
  </si>
  <si>
    <t>10 ml</t>
  </si>
  <si>
    <t>DigestZen</t>
  </si>
  <si>
    <t>Elavation</t>
  </si>
  <si>
    <t>On Guard</t>
  </si>
  <si>
    <t>PastTense Roll On</t>
  </si>
  <si>
    <t>Purify</t>
  </si>
  <si>
    <t>Serenity</t>
  </si>
  <si>
    <t>Slim &amp; Sassy</t>
  </si>
  <si>
    <t>TerraShield</t>
  </si>
  <si>
    <t>Whisper</t>
  </si>
  <si>
    <t>Essential Oils</t>
  </si>
  <si>
    <t>Retail Price</t>
  </si>
  <si>
    <t>Basil</t>
  </si>
  <si>
    <t>Size</t>
  </si>
  <si>
    <t>15 ml</t>
  </si>
  <si>
    <t>Bergamot</t>
  </si>
  <si>
    <t>(40 drops)</t>
  </si>
  <si>
    <t>Cassia</t>
  </si>
  <si>
    <t>Cinnamon</t>
  </si>
  <si>
    <t>5 ml</t>
  </si>
  <si>
    <t>Drops</t>
  </si>
  <si>
    <t>Clary Sage</t>
  </si>
  <si>
    <t>Clove</t>
  </si>
  <si>
    <t>Coriander</t>
  </si>
  <si>
    <t>Sample</t>
  </si>
  <si>
    <t>Sample</t>
  </si>
  <si>
    <t>(20 drops)</t>
  </si>
  <si>
    <t>Cypress</t>
  </si>
  <si>
    <t>Eucalyptus Radiata</t>
  </si>
  <si>
    <t>Frankincense</t>
  </si>
  <si>
    <t>Geranium</t>
  </si>
  <si>
    <t>Ginger</t>
  </si>
  <si>
    <t>Grapefruit</t>
  </si>
  <si>
    <t>Helichrysum</t>
  </si>
  <si>
    <t>Lavender</t>
  </si>
  <si>
    <t>Lemon</t>
  </si>
  <si>
    <t>Lemongrass</t>
  </si>
  <si>
    <t>Lime</t>
  </si>
  <si>
    <t>Marjoram</t>
  </si>
  <si>
    <t>Melaleuca</t>
  </si>
  <si>
    <t>Melissa</t>
  </si>
  <si>
    <t>Myrrh</t>
  </si>
  <si>
    <t>Oregano</t>
  </si>
  <si>
    <t>Patchouli</t>
  </si>
  <si>
    <t>Peppermint</t>
  </si>
  <si>
    <t>Roman Chamomile</t>
  </si>
  <si>
    <t>Rosemary</t>
  </si>
  <si>
    <t>ongard</t>
  </si>
  <si>
    <t>lemon</t>
  </si>
  <si>
    <t>peppermint</t>
  </si>
  <si>
    <t>$/drop</t>
  </si>
  <si>
    <t>$/drop</t>
  </si>
  <si>
    <t>Oil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</si>
</sst>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tabSelected="1" view="pageLayout" workbookViewId="0" topLeftCell="A1">
      <selection activeCell="B72" sqref="B72"/>
    </sheetView>
  </sheetViews>
  <sheetFormatPr defaultColWidth="11.00390625" defaultRowHeight="12.75"/>
  <cols>
    <col min="1" max="1" width="14.875" style="0" bestFit="1" customWidth="1"/>
    <col min="2" max="2" width="1.625" style="0" customWidth="1"/>
    <col min="3" max="3" width="7.875" style="0" bestFit="1" customWidth="1"/>
    <col min="4" max="4" width="1.625" style="0" customWidth="1"/>
    <col min="5" max="5" width="7.625" style="0" customWidth="1"/>
    <col min="6" max="6" width="1.625" style="0" customWidth="1"/>
    <col min="7" max="7" width="9.625" style="0" customWidth="1"/>
    <col min="8" max="8" width="1.625" style="0" customWidth="1"/>
    <col min="9" max="9" width="7.625" style="0" customWidth="1"/>
    <col min="10" max="10" width="1.625" style="0" customWidth="1"/>
    <col min="11" max="11" width="7.625" style="0" customWidth="1"/>
    <col min="12" max="12" width="1.625" style="0" customWidth="1"/>
    <col min="13" max="13" width="7.625" style="0" customWidth="1"/>
    <col min="14" max="14" width="1.625" style="0" customWidth="1"/>
    <col min="15" max="15" width="7.625" style="0" customWidth="1"/>
    <col min="16" max="16" width="3.625" style="0" customWidth="1"/>
    <col min="17" max="17" width="7.625" style="0" customWidth="1"/>
    <col min="18" max="18" width="1.625" style="0" customWidth="1"/>
    <col min="19" max="19" width="7.625" style="0" customWidth="1"/>
    <col min="20" max="20" width="1.625" style="0" customWidth="1"/>
    <col min="21" max="21" width="7.625" style="0" customWidth="1"/>
  </cols>
  <sheetData>
    <row r="1" spans="1:3" ht="12.75">
      <c r="A1" s="16" t="s">
        <v>0</v>
      </c>
      <c r="C1" s="1">
        <v>0.08</v>
      </c>
    </row>
    <row r="2" spans="11:21" ht="13.5" thickBot="1">
      <c r="K2" s="23" t="s">
        <v>3</v>
      </c>
      <c r="L2" s="24"/>
      <c r="M2" s="24"/>
      <c r="N2" s="24"/>
      <c r="O2" s="24"/>
      <c r="P2" s="17"/>
      <c r="Q2" s="23" t="s">
        <v>4</v>
      </c>
      <c r="R2" s="24"/>
      <c r="S2" s="24"/>
      <c r="T2" s="24"/>
      <c r="U2" s="24"/>
    </row>
    <row r="3" spans="1:21" s="2" customFormat="1" ht="31.5" customHeight="1" thickBot="1">
      <c r="A3" s="7" t="s">
        <v>46</v>
      </c>
      <c r="B3" s="9"/>
      <c r="C3" s="7" t="s">
        <v>49</v>
      </c>
      <c r="D3" s="10"/>
      <c r="E3" s="7" t="s">
        <v>47</v>
      </c>
      <c r="F3" s="10"/>
      <c r="G3" s="7" t="s">
        <v>1</v>
      </c>
      <c r="H3" s="8"/>
      <c r="I3" s="7" t="s">
        <v>56</v>
      </c>
      <c r="J3" s="10"/>
      <c r="K3" s="7" t="s">
        <v>18</v>
      </c>
      <c r="L3" s="8"/>
      <c r="M3" s="7" t="s">
        <v>61</v>
      </c>
      <c r="N3" s="10"/>
      <c r="O3" s="7" t="s">
        <v>60</v>
      </c>
      <c r="P3" s="8"/>
      <c r="Q3" s="7" t="s">
        <v>18</v>
      </c>
      <c r="S3" s="7" t="s">
        <v>60</v>
      </c>
      <c r="T3" s="8"/>
      <c r="U3" s="7" t="s">
        <v>60</v>
      </c>
    </row>
    <row r="4" spans="11:21" ht="12.75">
      <c r="K4" s="2"/>
      <c r="L4" s="2"/>
      <c r="M4" s="2" t="s">
        <v>52</v>
      </c>
      <c r="O4" s="2" t="s">
        <v>62</v>
      </c>
      <c r="P4" s="2"/>
      <c r="Q4" s="2"/>
      <c r="S4" s="2" t="s">
        <v>52</v>
      </c>
      <c r="T4" s="2"/>
      <c r="U4" s="2" t="s">
        <v>62</v>
      </c>
    </row>
    <row r="5" spans="1:21" ht="12.75">
      <c r="A5" t="s">
        <v>48</v>
      </c>
      <c r="C5" s="4" t="s">
        <v>50</v>
      </c>
      <c r="E5" s="1">
        <v>26.67</v>
      </c>
      <c r="G5" s="1">
        <v>20</v>
      </c>
      <c r="H5" s="1"/>
      <c r="I5" s="5">
        <v>250</v>
      </c>
      <c r="K5" s="1">
        <f aca="true" t="shared" si="0" ref="K5:K41">SUM(E5/I5)</f>
        <v>0.10668000000000001</v>
      </c>
      <c r="L5" s="1"/>
      <c r="M5" s="1">
        <f>SUM(K5*40)+(SUM(K5*40)*C1)</f>
        <v>4.608576000000001</v>
      </c>
      <c r="O5" s="1">
        <f>SUM(K5*20)+(SUM(K5*20)*C1)</f>
        <v>2.3042880000000006</v>
      </c>
      <c r="P5" s="1"/>
      <c r="Q5" s="1">
        <f aca="true" t="shared" si="1" ref="Q5:Q41">SUM(G5/I5)</f>
        <v>0.08</v>
      </c>
      <c r="S5" s="1">
        <f>SUM(Q5*40)+(SUM(Q5*40)*C1)</f>
        <v>3.4560000000000004</v>
      </c>
      <c r="T5" s="1"/>
      <c r="U5" s="1">
        <f>SUM(Q5*20)+(SUM(Q5*20)*C1)</f>
        <v>1.7280000000000002</v>
      </c>
    </row>
    <row r="6" spans="1:21" ht="12.75">
      <c r="A6" t="s">
        <v>51</v>
      </c>
      <c r="C6" s="4" t="s">
        <v>50</v>
      </c>
      <c r="E6" s="1">
        <v>36.67</v>
      </c>
      <c r="G6" s="1">
        <v>27.5</v>
      </c>
      <c r="H6" s="1"/>
      <c r="I6" s="5">
        <v>250</v>
      </c>
      <c r="K6" s="1">
        <f t="shared" si="0"/>
        <v>0.14668</v>
      </c>
      <c r="L6" s="1"/>
      <c r="M6" s="1">
        <f>SUM(K6*40)+(SUM(K6*40)*C1)</f>
        <v>6.336576000000001</v>
      </c>
      <c r="O6" s="1">
        <f>SUM(K6*20)+(SUM(K6*20)*C1)</f>
        <v>3.1682880000000004</v>
      </c>
      <c r="P6" s="1"/>
      <c r="Q6" s="1">
        <f t="shared" si="1"/>
        <v>0.11</v>
      </c>
      <c r="S6" s="1">
        <f>SUM(Q6*40)+(SUM(Q6*40)*C1)</f>
        <v>4.752000000000001</v>
      </c>
      <c r="T6" s="1"/>
      <c r="U6" s="1">
        <f>SUM(Q6*20)+(SUM(Q6*20)*C1)</f>
        <v>2.3760000000000003</v>
      </c>
    </row>
    <row r="7" spans="1:21" ht="12.75">
      <c r="A7" t="s">
        <v>5</v>
      </c>
      <c r="C7" s="4" t="s">
        <v>55</v>
      </c>
      <c r="E7" s="1">
        <v>29.33</v>
      </c>
      <c r="G7" s="1">
        <v>22</v>
      </c>
      <c r="H7" s="1"/>
      <c r="I7" s="5">
        <f>SUM(250/3)</f>
        <v>83.33333333333333</v>
      </c>
      <c r="K7" s="1">
        <f t="shared" si="0"/>
        <v>0.35196</v>
      </c>
      <c r="L7" s="1"/>
      <c r="M7" s="1">
        <f>SUM(K7*40)+(SUM(K7*40)*C1)</f>
        <v>15.204672</v>
      </c>
      <c r="O7" s="1">
        <f>SUM(K7*20)+(SUM(K7*20)*C1)</f>
        <v>7.602336</v>
      </c>
      <c r="P7" s="1"/>
      <c r="Q7" s="1">
        <f t="shared" si="1"/>
        <v>0.264</v>
      </c>
      <c r="S7" s="1">
        <f>SUM(Q7*40)+(SUM(Q7*40)*C1)</f>
        <v>11.4048</v>
      </c>
      <c r="T7" s="1"/>
      <c r="U7" s="1">
        <f>SUM(Q7*20)+(SUM(Q7*20)*C1)</f>
        <v>5.7024</v>
      </c>
    </row>
    <row r="8" spans="1:21" ht="12.75">
      <c r="A8" t="s">
        <v>53</v>
      </c>
      <c r="C8" s="4" t="s">
        <v>50</v>
      </c>
      <c r="E8" s="1">
        <v>25.33</v>
      </c>
      <c r="G8" s="1">
        <v>19</v>
      </c>
      <c r="H8" s="1"/>
      <c r="I8" s="5">
        <v>250</v>
      </c>
      <c r="K8" s="1">
        <f t="shared" si="0"/>
        <v>0.10132</v>
      </c>
      <c r="L8" s="1"/>
      <c r="M8" s="1">
        <f>SUM(K8*40)+(SUM(K8*40)*C1)</f>
        <v>4.377024</v>
      </c>
      <c r="O8" s="1">
        <f>SUM(K8*20)+(SUM(K8*20)*C1)</f>
        <v>2.188512</v>
      </c>
      <c r="P8" s="1"/>
      <c r="Q8" s="1">
        <f t="shared" si="1"/>
        <v>0.076</v>
      </c>
      <c r="S8" s="1">
        <f>SUM(Q8*40)+(SUM(Q8*40)*C1)</f>
        <v>3.2832</v>
      </c>
      <c r="T8" s="1"/>
      <c r="U8" s="1">
        <f>SUM(Q8*20)+(SUM(Q8*20)*C1)</f>
        <v>1.6416</v>
      </c>
    </row>
    <row r="9" spans="1:21" ht="12.75">
      <c r="A9" t="s">
        <v>6</v>
      </c>
      <c r="C9" s="4" t="s">
        <v>50</v>
      </c>
      <c r="E9" s="1">
        <v>34.67</v>
      </c>
      <c r="G9" s="1">
        <v>26</v>
      </c>
      <c r="H9" s="1"/>
      <c r="I9" s="5">
        <v>250</v>
      </c>
      <c r="K9" s="1">
        <f t="shared" si="0"/>
        <v>0.13868</v>
      </c>
      <c r="L9" s="1"/>
      <c r="M9" s="1">
        <f>SUM(K9*40)+(SUM(K9*40)*C2)</f>
        <v>5.5472</v>
      </c>
      <c r="O9" s="1">
        <f>SUM(K9*20)+(SUM(K9*20)*C2)</f>
        <v>2.7736</v>
      </c>
      <c r="P9" s="1"/>
      <c r="Q9" s="1">
        <f t="shared" si="1"/>
        <v>0.104</v>
      </c>
      <c r="S9" s="1">
        <f>SUM(Q9*40)+(SUM(Q9*40)*C2)</f>
        <v>4.16</v>
      </c>
      <c r="T9" s="1"/>
      <c r="U9" s="1">
        <f>SUM(Q9*20)+(SUM(Q9*20)*C2)</f>
        <v>2.08</v>
      </c>
    </row>
    <row r="10" spans="1:21" ht="12.75">
      <c r="A10" t="s">
        <v>54</v>
      </c>
      <c r="C10" s="4" t="s">
        <v>55</v>
      </c>
      <c r="E10" s="1">
        <v>28</v>
      </c>
      <c r="G10" s="1">
        <v>21</v>
      </c>
      <c r="H10" s="1"/>
      <c r="I10" s="5">
        <f>SUM(250/3)</f>
        <v>83.33333333333333</v>
      </c>
      <c r="K10" s="1">
        <f t="shared" si="0"/>
        <v>0.336</v>
      </c>
      <c r="L10" s="1"/>
      <c r="M10" s="1">
        <f>SUM(K10*40)+(SUM(K10*40)*C1)</f>
        <v>14.515200000000002</v>
      </c>
      <c r="O10" s="1">
        <f>SUM(K10*20)+(SUM(K10*20)*C1)</f>
        <v>7.257600000000001</v>
      </c>
      <c r="P10" s="1"/>
      <c r="Q10" s="1">
        <f t="shared" si="1"/>
        <v>0.252</v>
      </c>
      <c r="S10" s="1">
        <f>SUM(Q10*40)+(SUM(Q10*40)*C1)</f>
        <v>10.8864</v>
      </c>
      <c r="T10" s="1"/>
      <c r="U10" s="1">
        <f>SUM(Q10*20)+(SUM(Q10*20)*C1)</f>
        <v>5.4432</v>
      </c>
    </row>
    <row r="11" spans="1:21" ht="12.75">
      <c r="A11" t="s">
        <v>57</v>
      </c>
      <c r="C11" s="4" t="s">
        <v>50</v>
      </c>
      <c r="E11" s="1">
        <v>48.67</v>
      </c>
      <c r="G11" s="1">
        <v>36.5</v>
      </c>
      <c r="H11" s="1"/>
      <c r="I11" s="5">
        <v>250</v>
      </c>
      <c r="K11" s="1">
        <f t="shared" si="0"/>
        <v>0.19468000000000002</v>
      </c>
      <c r="L11" s="1"/>
      <c r="M11" s="1">
        <f>SUM(K11*40)+(SUM(K11*40)*C1)</f>
        <v>8.410176</v>
      </c>
      <c r="O11" s="1">
        <f>SUM(K11*20)+(SUM(K11*20)*C1)</f>
        <v>4.205088</v>
      </c>
      <c r="P11" s="1"/>
      <c r="Q11" s="1">
        <f t="shared" si="1"/>
        <v>0.146</v>
      </c>
      <c r="S11" s="1">
        <f>SUM(Q11*40)+(SUM(Q11*40)*C1)</f>
        <v>6.3072</v>
      </c>
      <c r="T11" s="1"/>
      <c r="U11" s="1">
        <f>SUM(Q11*20)+(SUM(Q11*20)*C1)</f>
        <v>3.1536</v>
      </c>
    </row>
    <row r="12" spans="1:21" ht="12.75">
      <c r="A12" t="s">
        <v>58</v>
      </c>
      <c r="C12" s="4" t="s">
        <v>50</v>
      </c>
      <c r="E12" s="1">
        <v>18.67</v>
      </c>
      <c r="G12" s="1">
        <v>14</v>
      </c>
      <c r="H12" s="1"/>
      <c r="I12" s="5">
        <v>250</v>
      </c>
      <c r="K12" s="1">
        <f t="shared" si="0"/>
        <v>0.07468000000000001</v>
      </c>
      <c r="L12" s="1"/>
      <c r="M12" s="1">
        <f>SUM(K12*40)+(SUM(K12*40)*C1)</f>
        <v>3.2261760000000006</v>
      </c>
      <c r="O12" s="1">
        <f>SUM(K12*20)+(SUM(K12*20)*C1)</f>
        <v>1.6130880000000003</v>
      </c>
      <c r="P12" s="1"/>
      <c r="Q12" s="1">
        <f t="shared" si="1"/>
        <v>0.056</v>
      </c>
      <c r="S12" s="1">
        <f>SUM(Q12*40)+(SUM(Q12*40)*C1)</f>
        <v>2.4192</v>
      </c>
      <c r="T12" s="1"/>
      <c r="U12" s="1">
        <f>SUM(Q12*20)+(SUM(Q12*20)*C1)</f>
        <v>1.2096</v>
      </c>
    </row>
    <row r="13" spans="1:21" ht="12.75">
      <c r="A13" t="s">
        <v>59</v>
      </c>
      <c r="C13" s="4" t="s">
        <v>50</v>
      </c>
      <c r="E13" s="1">
        <v>34.67</v>
      </c>
      <c r="G13" s="1">
        <v>26</v>
      </c>
      <c r="H13" s="1"/>
      <c r="I13" s="5">
        <v>250</v>
      </c>
      <c r="K13" s="1">
        <f t="shared" si="0"/>
        <v>0.13868</v>
      </c>
      <c r="L13" s="1"/>
      <c r="M13" s="1">
        <f>SUM(K13*40)+(SUM(K13*40)*C1)</f>
        <v>5.990976</v>
      </c>
      <c r="O13" s="1">
        <f>SUM(K13*20)+(SUM(K13*20)*C1)</f>
        <v>2.995488</v>
      </c>
      <c r="P13" s="1"/>
      <c r="Q13" s="1">
        <f t="shared" si="1"/>
        <v>0.104</v>
      </c>
      <c r="S13" s="1">
        <f>SUM(Q13*40)+(SUM(Q13*40)*C1)</f>
        <v>4.4928</v>
      </c>
      <c r="T13" s="1"/>
      <c r="U13" s="1">
        <f>SUM(Q13*20)+(SUM(Q13*20)*C1)</f>
        <v>2.2464</v>
      </c>
    </row>
    <row r="14" spans="1:21" ht="12.75">
      <c r="A14" t="s">
        <v>63</v>
      </c>
      <c r="C14" s="4" t="s">
        <v>50</v>
      </c>
      <c r="E14" s="1">
        <v>20.67</v>
      </c>
      <c r="G14" s="1">
        <v>15.5</v>
      </c>
      <c r="H14" s="1"/>
      <c r="I14" s="5">
        <v>250</v>
      </c>
      <c r="K14" s="1">
        <f t="shared" si="0"/>
        <v>0.08268</v>
      </c>
      <c r="L14" s="1"/>
      <c r="M14" s="1">
        <f>SUM(K14*40)+(SUM(K14*40)*C1)</f>
        <v>3.571776</v>
      </c>
      <c r="O14" s="1">
        <f>SUM(K14*20)+(SUM(K14*20)*C1)</f>
        <v>1.785888</v>
      </c>
      <c r="P14" s="1"/>
      <c r="Q14" s="1">
        <f t="shared" si="1"/>
        <v>0.062</v>
      </c>
      <c r="S14" s="1">
        <f>SUM(Q14*40)+(SUM(Q14*40)*C1)</f>
        <v>2.6784</v>
      </c>
      <c r="T14" s="1"/>
      <c r="U14" s="1">
        <f>SUM(Q14*20)+(SUM(Q14*20)*C1)</f>
        <v>1.3392</v>
      </c>
    </row>
    <row r="15" spans="1:21" ht="12.75">
      <c r="A15" t="s">
        <v>64</v>
      </c>
      <c r="C15" s="4" t="s">
        <v>50</v>
      </c>
      <c r="E15" s="1">
        <v>18.67</v>
      </c>
      <c r="G15" s="1">
        <v>14</v>
      </c>
      <c r="H15" s="1"/>
      <c r="I15" s="5">
        <v>250</v>
      </c>
      <c r="K15" s="1">
        <f t="shared" si="0"/>
        <v>0.07468000000000001</v>
      </c>
      <c r="L15" s="1"/>
      <c r="M15" s="1">
        <f>SUM(K15*40)+(SUM(K15*40)*C1)</f>
        <v>3.2261760000000006</v>
      </c>
      <c r="O15" s="1">
        <f>SUM(K15*20)+(SUM(K15*20)*C1)</f>
        <v>1.6130880000000003</v>
      </c>
      <c r="P15" s="1"/>
      <c r="Q15" s="1">
        <f t="shared" si="1"/>
        <v>0.056</v>
      </c>
      <c r="S15" s="1">
        <f>SUM(Q15*40)+(SUM(Q15*40)*C1)</f>
        <v>2.4192</v>
      </c>
      <c r="T15" s="1"/>
      <c r="U15" s="1">
        <f>SUM(Q15*20)+(SUM(Q15*20)*C1)</f>
        <v>1.2096</v>
      </c>
    </row>
    <row r="16" spans="1:21" ht="12.75">
      <c r="A16" t="s">
        <v>7</v>
      </c>
      <c r="C16" s="4" t="s">
        <v>50</v>
      </c>
      <c r="E16" s="1">
        <v>20</v>
      </c>
      <c r="G16" s="1">
        <v>15</v>
      </c>
      <c r="H16" s="1"/>
      <c r="I16" s="5">
        <v>250</v>
      </c>
      <c r="K16" s="1">
        <f t="shared" si="0"/>
        <v>0.08</v>
      </c>
      <c r="L16" s="1"/>
      <c r="M16" s="1">
        <f>SUM(K16*40)+(SUM(K16*40)*C1)</f>
        <v>3.4560000000000004</v>
      </c>
      <c r="O16" s="1">
        <f>SUM(K16*20)+(SUM(K16*20)*C1)</f>
        <v>1.7280000000000002</v>
      </c>
      <c r="P16" s="1"/>
      <c r="Q16" s="1">
        <f t="shared" si="1"/>
        <v>0.06</v>
      </c>
      <c r="S16" s="1">
        <f>SUM(Q16*40)+(SUM(Q16*40)*C1)</f>
        <v>2.592</v>
      </c>
      <c r="T16" s="1"/>
      <c r="U16" s="1">
        <f>SUM(Q16*20)+(SUM(Q16*20)*C1)</f>
        <v>1.296</v>
      </c>
    </row>
    <row r="17" spans="1:21" ht="12.75">
      <c r="A17" t="s">
        <v>65</v>
      </c>
      <c r="C17" s="4" t="s">
        <v>50</v>
      </c>
      <c r="E17" s="1">
        <v>93</v>
      </c>
      <c r="G17" s="1">
        <v>69.75</v>
      </c>
      <c r="H17" s="1"/>
      <c r="I17" s="5">
        <v>250</v>
      </c>
      <c r="K17" s="1">
        <f t="shared" si="0"/>
        <v>0.372</v>
      </c>
      <c r="L17" s="1"/>
      <c r="M17" s="1">
        <f>SUM(K17*40)+(SUM(K17*40)*C1)</f>
        <v>16.0704</v>
      </c>
      <c r="O17" s="1">
        <f>SUM(K17*20)+(SUM(K17*20)*C1)</f>
        <v>8.0352</v>
      </c>
      <c r="P17" s="1"/>
      <c r="Q17" s="1">
        <f t="shared" si="1"/>
        <v>0.279</v>
      </c>
      <c r="S17" s="1">
        <f>SUM(Q17*40)+(SUM(Q17*40)*C1)</f>
        <v>12.0528</v>
      </c>
      <c r="T17" s="1"/>
      <c r="U17" s="1">
        <f>SUM(Q17*20)+(SUM(Q17*20)*C1)</f>
        <v>6.0264</v>
      </c>
    </row>
    <row r="18" spans="1:21" ht="12.75">
      <c r="A18" t="s">
        <v>66</v>
      </c>
      <c r="C18" s="4" t="s">
        <v>50</v>
      </c>
      <c r="E18" s="1">
        <v>36</v>
      </c>
      <c r="G18" s="1">
        <v>27</v>
      </c>
      <c r="H18" s="1"/>
      <c r="I18" s="5">
        <v>250</v>
      </c>
      <c r="K18" s="1">
        <f t="shared" si="0"/>
        <v>0.144</v>
      </c>
      <c r="L18" s="1"/>
      <c r="M18" s="1">
        <f>SUM(K18*40)+(SUM(K18*40)*C1)</f>
        <v>6.2208</v>
      </c>
      <c r="O18" s="1">
        <f>SUM(K18*20)+(SUM(K18*20)*C1)</f>
        <v>3.1104</v>
      </c>
      <c r="P18" s="1"/>
      <c r="Q18" s="1">
        <f t="shared" si="1"/>
        <v>0.108</v>
      </c>
      <c r="S18" s="1">
        <f>SUM(Q18*40)+(SUM(Q18*40)*C1)</f>
        <v>4.6656</v>
      </c>
      <c r="T18" s="1"/>
      <c r="U18" s="1">
        <f>SUM(Q18*20)+(SUM(Q18*20)*C1)</f>
        <v>2.3328</v>
      </c>
    </row>
    <row r="19" spans="1:21" ht="12.75">
      <c r="A19" t="s">
        <v>67</v>
      </c>
      <c r="C19" s="4" t="s">
        <v>50</v>
      </c>
      <c r="E19" s="1">
        <v>38.67</v>
      </c>
      <c r="G19" s="1">
        <v>29</v>
      </c>
      <c r="H19" s="1"/>
      <c r="I19" s="5">
        <v>250</v>
      </c>
      <c r="K19" s="1">
        <f t="shared" si="0"/>
        <v>0.15468</v>
      </c>
      <c r="L19" s="1"/>
      <c r="M19" s="1">
        <f>SUM(K19*40)+(SUM(K19*40)*C1)</f>
        <v>6.682176000000001</v>
      </c>
      <c r="O19" s="1">
        <f>SUM(K19*20)+(SUM(K19*20)*C1)</f>
        <v>3.3410880000000005</v>
      </c>
      <c r="P19" s="1"/>
      <c r="Q19" s="1">
        <f t="shared" si="1"/>
        <v>0.116</v>
      </c>
      <c r="S19" s="1">
        <f>SUM(Q19*40)+(SUM(Q19*40)*C1)</f>
        <v>5.0112000000000005</v>
      </c>
      <c r="T19" s="1"/>
      <c r="U19" s="1">
        <f>SUM(Q19*20)+(SUM(Q19*20)*C1)</f>
        <v>2.5056000000000003</v>
      </c>
    </row>
    <row r="20" spans="1:21" ht="12.75">
      <c r="A20" t="s">
        <v>68</v>
      </c>
      <c r="C20" s="4" t="s">
        <v>50</v>
      </c>
      <c r="E20" s="1">
        <v>21.33</v>
      </c>
      <c r="G20" s="1">
        <v>16</v>
      </c>
      <c r="H20" s="1"/>
      <c r="I20" s="5">
        <v>250</v>
      </c>
      <c r="K20" s="1">
        <f t="shared" si="0"/>
        <v>0.08532</v>
      </c>
      <c r="L20" s="1"/>
      <c r="M20" s="1">
        <f>SUM(K20*40)+(SUM(K20*40)*C1)</f>
        <v>3.6858239999999998</v>
      </c>
      <c r="O20" s="1">
        <f>SUM(K20*20)+(SUM(K20*20)*C1)</f>
        <v>1.8429119999999999</v>
      </c>
      <c r="P20" s="1"/>
      <c r="Q20" s="1">
        <f t="shared" si="1"/>
        <v>0.064</v>
      </c>
      <c r="S20" s="1">
        <f>SUM(Q20*40)+(SUM(Q20*40)*C1)</f>
        <v>2.7648</v>
      </c>
      <c r="T20" s="1"/>
      <c r="U20" s="1">
        <f>SUM(Q20*20)+(SUM(Q20*20)*C1)</f>
        <v>1.3824</v>
      </c>
    </row>
    <row r="21" spans="1:21" ht="12.75">
      <c r="A21" t="s">
        <v>69</v>
      </c>
      <c r="C21" s="4" t="s">
        <v>55</v>
      </c>
      <c r="E21" s="1">
        <v>100</v>
      </c>
      <c r="G21" s="1">
        <v>75</v>
      </c>
      <c r="H21" s="1"/>
      <c r="I21" s="5">
        <f>SUM(250/3)</f>
        <v>83.33333333333333</v>
      </c>
      <c r="K21" s="1">
        <f t="shared" si="0"/>
        <v>1.2000000000000002</v>
      </c>
      <c r="L21" s="1"/>
      <c r="M21" s="1">
        <f>SUM(K21*40)+(SUM(K21*40)*C1)</f>
        <v>51.84000000000001</v>
      </c>
      <c r="O21" s="1">
        <f>SUM(K21*20)+(SUM(K21*20)*C1)</f>
        <v>25.920000000000005</v>
      </c>
      <c r="P21" s="1"/>
      <c r="Q21" s="1">
        <f t="shared" si="1"/>
        <v>0.9</v>
      </c>
      <c r="S21" s="1">
        <f>SUM(Q21*40)+(SUM(Q21*40)*C1)</f>
        <v>38.88</v>
      </c>
      <c r="T21" s="1"/>
      <c r="U21" s="1">
        <f>SUM(Q21*20)+(SUM(Q21*20)*C1)</f>
        <v>19.44</v>
      </c>
    </row>
    <row r="22" spans="1:21" ht="12.75">
      <c r="A22" t="s">
        <v>70</v>
      </c>
      <c r="C22" s="4" t="s">
        <v>50</v>
      </c>
      <c r="E22" s="1">
        <v>28</v>
      </c>
      <c r="G22" s="1">
        <v>21</v>
      </c>
      <c r="H22" s="1"/>
      <c r="I22" s="5">
        <v>250</v>
      </c>
      <c r="K22" s="1">
        <f t="shared" si="0"/>
        <v>0.112</v>
      </c>
      <c r="L22" s="1"/>
      <c r="M22" s="1">
        <f>SUM(K22*40)+(SUM(K22*40)*C1)</f>
        <v>4.8384</v>
      </c>
      <c r="O22" s="1">
        <f>SUM(K22*20)+(SUM(K22*20)*C1)</f>
        <v>2.4192</v>
      </c>
      <c r="P22" s="1"/>
      <c r="Q22" s="1">
        <f t="shared" si="1"/>
        <v>0.084</v>
      </c>
      <c r="S22" s="1">
        <f>SUM(Q22*40)+(SUM(Q22*40)*C1)</f>
        <v>3.6288000000000005</v>
      </c>
      <c r="T22" s="1"/>
      <c r="U22" s="1">
        <f>SUM(Q22*20)+(SUM(Q22*20)*C1)</f>
        <v>1.8144000000000002</v>
      </c>
    </row>
    <row r="23" spans="1:21" ht="12.75">
      <c r="A23" t="s">
        <v>71</v>
      </c>
      <c r="C23" s="4" t="s">
        <v>50</v>
      </c>
      <c r="E23" s="1">
        <v>13.33</v>
      </c>
      <c r="G23" s="1">
        <v>10</v>
      </c>
      <c r="H23" s="1"/>
      <c r="I23" s="5">
        <v>250</v>
      </c>
      <c r="K23" s="1">
        <f t="shared" si="0"/>
        <v>0.05332</v>
      </c>
      <c r="L23" s="1"/>
      <c r="M23" s="1">
        <f>SUM(K23*40)+(SUM(K23*40)*C1)</f>
        <v>2.303424</v>
      </c>
      <c r="O23" s="1">
        <f>SUM(K23*20)+(SUM(K23*20)*C1)</f>
        <v>1.151712</v>
      </c>
      <c r="P23" s="1"/>
      <c r="Q23" s="1">
        <f t="shared" si="1"/>
        <v>0.04</v>
      </c>
      <c r="S23" s="1">
        <f>SUM(Q23*40)+(SUM(Q23*40)*C1)</f>
        <v>1.7280000000000002</v>
      </c>
      <c r="T23" s="1"/>
      <c r="U23" s="1">
        <f>SUM(Q23*20)+(SUM(Q23*20)*C1)</f>
        <v>0.8640000000000001</v>
      </c>
    </row>
    <row r="24" spans="1:21" ht="12.75">
      <c r="A24" t="s">
        <v>72</v>
      </c>
      <c r="C24" s="4" t="s">
        <v>50</v>
      </c>
      <c r="E24" s="1">
        <v>13.33</v>
      </c>
      <c r="G24" s="1">
        <v>10</v>
      </c>
      <c r="H24" s="1"/>
      <c r="I24" s="5">
        <v>250</v>
      </c>
      <c r="K24" s="1">
        <f t="shared" si="0"/>
        <v>0.05332</v>
      </c>
      <c r="L24" s="1"/>
      <c r="M24" s="1">
        <f>SUM(K24*40)+(SUM(K24*40)*C1)</f>
        <v>2.303424</v>
      </c>
      <c r="O24" s="1">
        <f>SUM(K24*20)+(SUM(K24*20)*C1)</f>
        <v>1.151712</v>
      </c>
      <c r="P24" s="1"/>
      <c r="Q24" s="1">
        <f t="shared" si="1"/>
        <v>0.04</v>
      </c>
      <c r="S24" s="1">
        <f>SUM(Q24*40)+(SUM(Q24*40)*C1)</f>
        <v>1.7280000000000002</v>
      </c>
      <c r="T24" s="1"/>
      <c r="U24" s="1">
        <f>SUM(Q24*20)+(SUM(Q24*20)*C1)</f>
        <v>0.8640000000000001</v>
      </c>
    </row>
    <row r="25" spans="1:21" ht="12.75">
      <c r="A25" t="s">
        <v>73</v>
      </c>
      <c r="C25" s="4" t="s">
        <v>50</v>
      </c>
      <c r="E25" s="1">
        <v>17.33</v>
      </c>
      <c r="G25" s="1">
        <v>13</v>
      </c>
      <c r="H25" s="1"/>
      <c r="I25" s="5">
        <v>250</v>
      </c>
      <c r="K25" s="1">
        <f t="shared" si="0"/>
        <v>0.06931999999999999</v>
      </c>
      <c r="L25" s="1"/>
      <c r="M25" s="1">
        <f>SUM(K25*40)+(SUM(K25*40)*C1)</f>
        <v>2.9946239999999995</v>
      </c>
      <c r="O25" s="1">
        <f>SUM(K25*20)+(SUM(K25*20)*C1)</f>
        <v>1.4973119999999998</v>
      </c>
      <c r="P25" s="1"/>
      <c r="Q25" s="1">
        <f t="shared" si="1"/>
        <v>0.052</v>
      </c>
      <c r="S25" s="1">
        <f>SUM(Q25*40)+(SUM(Q25*40)*C1)</f>
        <v>2.2464</v>
      </c>
      <c r="T25" s="1"/>
      <c r="U25" s="1">
        <f>SUM(Q25*20)+(SUM(Q25*20)*C1)</f>
        <v>1.1232</v>
      </c>
    </row>
    <row r="26" spans="1:21" ht="12.75">
      <c r="A26" t="s">
        <v>74</v>
      </c>
      <c r="C26" s="4" t="s">
        <v>50</v>
      </c>
      <c r="E26" s="1">
        <v>25.33</v>
      </c>
      <c r="G26" s="1">
        <v>19</v>
      </c>
      <c r="H26" s="1"/>
      <c r="I26" s="5">
        <v>250</v>
      </c>
      <c r="K26" s="1">
        <f t="shared" si="0"/>
        <v>0.10132</v>
      </c>
      <c r="L26" s="1"/>
      <c r="M26" s="1">
        <f>SUM(K26*40)+(SUM(K26*40)*C1)</f>
        <v>4.377024</v>
      </c>
      <c r="O26" s="1">
        <f>SUM(K26*20)+(SUM(K26*20)*C1)</f>
        <v>2.188512</v>
      </c>
      <c r="P26" s="1"/>
      <c r="Q26" s="1">
        <f t="shared" si="1"/>
        <v>0.076</v>
      </c>
      <c r="S26" s="1">
        <f>SUM(Q26*40)+(SUM(Q26*40)*C1)</f>
        <v>3.2832</v>
      </c>
      <c r="T26" s="1"/>
      <c r="U26" s="1">
        <f>SUM(Q26*20)+(SUM(Q26*20)*C1)</f>
        <v>1.6416</v>
      </c>
    </row>
    <row r="27" spans="1:21" ht="12.75">
      <c r="A27" t="s">
        <v>75</v>
      </c>
      <c r="C27" s="4" t="s">
        <v>50</v>
      </c>
      <c r="E27" s="1">
        <v>25.33</v>
      </c>
      <c r="G27" s="1">
        <v>19</v>
      </c>
      <c r="H27" s="1"/>
      <c r="I27" s="5">
        <v>250</v>
      </c>
      <c r="K27" s="1">
        <f t="shared" si="0"/>
        <v>0.10132</v>
      </c>
      <c r="L27" s="1"/>
      <c r="M27" s="1">
        <f>SUM(K27*40)+(SUM(K27*40)*C1)</f>
        <v>4.377024</v>
      </c>
      <c r="O27" s="1">
        <f>SUM(K27*20)+(SUM(K27*20)*C1)</f>
        <v>2.188512</v>
      </c>
      <c r="P27" s="1"/>
      <c r="Q27" s="1">
        <f t="shared" si="1"/>
        <v>0.076</v>
      </c>
      <c r="S27" s="1">
        <f>SUM(Q27*40)+(SUM(Q27*40)*C1)</f>
        <v>3.2832</v>
      </c>
      <c r="T27" s="1"/>
      <c r="U27" s="1">
        <f>SUM(Q27*20)+(SUM(Q27*20)*C1)</f>
        <v>1.6416</v>
      </c>
    </row>
    <row r="28" spans="1:21" ht="12.75">
      <c r="A28" t="s">
        <v>76</v>
      </c>
      <c r="C28" s="4" t="s">
        <v>55</v>
      </c>
      <c r="E28" s="1">
        <v>153.33</v>
      </c>
      <c r="G28" s="1">
        <v>115</v>
      </c>
      <c r="H28" s="1"/>
      <c r="I28" s="5">
        <f>SUM(250/3)</f>
        <v>83.33333333333333</v>
      </c>
      <c r="K28" s="1">
        <f t="shared" si="0"/>
        <v>1.8399600000000003</v>
      </c>
      <c r="L28" s="1"/>
      <c r="M28" s="1">
        <f>SUM(K28*40)+(SUM(K28*40)*C1)</f>
        <v>79.48627200000001</v>
      </c>
      <c r="O28" s="1">
        <f>SUM(K28*20)+(SUM(K28*20)*C1)</f>
        <v>39.74313600000001</v>
      </c>
      <c r="P28" s="1"/>
      <c r="Q28" s="1">
        <f t="shared" si="1"/>
        <v>1.3800000000000001</v>
      </c>
      <c r="S28" s="1">
        <f>SUM(Q28*40)+(SUM(Q28*40)*C1)</f>
        <v>59.616</v>
      </c>
      <c r="T28" s="1"/>
      <c r="U28" s="1">
        <f>SUM(Q28*20)+(SUM(Q28*20)*C1)</f>
        <v>29.808</v>
      </c>
    </row>
    <row r="29" spans="1:21" ht="12.75">
      <c r="A29" t="s">
        <v>77</v>
      </c>
      <c r="C29" s="4" t="s">
        <v>50</v>
      </c>
      <c r="E29" s="1">
        <v>69.33</v>
      </c>
      <c r="G29" s="1">
        <v>52</v>
      </c>
      <c r="H29" s="1"/>
      <c r="I29" s="5">
        <v>250</v>
      </c>
      <c r="K29" s="1">
        <f t="shared" si="0"/>
        <v>0.27732</v>
      </c>
      <c r="L29" s="1"/>
      <c r="M29" s="1">
        <f>SUM(K29*40)+(SUM(K29*40)*C1)</f>
        <v>11.980224</v>
      </c>
      <c r="O29" s="1">
        <f>SUM(K29*20)+(SUM(K29*20)*C1)</f>
        <v>5.990112</v>
      </c>
      <c r="P29" s="1"/>
      <c r="Q29" s="1">
        <f t="shared" si="1"/>
        <v>0.208</v>
      </c>
      <c r="S29" s="1">
        <f>SUM(Q29*40)+(SUM(Q29*40)*C1)</f>
        <v>8.9856</v>
      </c>
      <c r="T29" s="1"/>
      <c r="U29" s="1">
        <f>SUM(Q29*20)+(SUM(Q29*20)*C1)</f>
        <v>4.4928</v>
      </c>
    </row>
    <row r="30" spans="1:21" ht="12.75">
      <c r="A30" t="s">
        <v>78</v>
      </c>
      <c r="C30" s="4" t="s">
        <v>50</v>
      </c>
      <c r="E30" s="1">
        <v>32</v>
      </c>
      <c r="G30" s="1">
        <v>24</v>
      </c>
      <c r="H30" s="1"/>
      <c r="I30" s="5">
        <v>250</v>
      </c>
      <c r="K30" s="1">
        <f t="shared" si="0"/>
        <v>0.128</v>
      </c>
      <c r="L30" s="1"/>
      <c r="M30" s="1">
        <f>SUM(K30*40)+(SUM(K30*40)*C1)</f>
        <v>5.5296</v>
      </c>
      <c r="O30" s="1">
        <f>SUM(K30*20)+(SUM(K30*20)*C1)</f>
        <v>2.7648</v>
      </c>
      <c r="P30" s="1"/>
      <c r="Q30" s="1">
        <f t="shared" si="1"/>
        <v>0.096</v>
      </c>
      <c r="S30" s="1">
        <f>SUM(Q30*40)+(SUM(Q30*40)*C1)</f>
        <v>4.1472</v>
      </c>
      <c r="T30" s="1"/>
      <c r="U30" s="1">
        <f>SUM(Q30*20)+(SUM(Q30*20)*C1)</f>
        <v>2.0736</v>
      </c>
    </row>
    <row r="31" spans="1:21" ht="12.75">
      <c r="A31" t="s">
        <v>79</v>
      </c>
      <c r="C31" s="4" t="s">
        <v>50</v>
      </c>
      <c r="E31" s="1">
        <v>39.33</v>
      </c>
      <c r="G31" s="1">
        <v>29.5</v>
      </c>
      <c r="H31" s="1"/>
      <c r="I31" s="5">
        <v>250</v>
      </c>
      <c r="K31" s="1">
        <f t="shared" si="0"/>
        <v>0.15732</v>
      </c>
      <c r="L31" s="1"/>
      <c r="M31" s="1">
        <f>SUM(K31*40)+(SUM(K31*40)*C1)</f>
        <v>6.796224</v>
      </c>
      <c r="O31" s="1">
        <f>SUM(K31*20)+(SUM(K31*20)*C1)</f>
        <v>3.398112</v>
      </c>
      <c r="P31" s="1"/>
      <c r="Q31" s="1">
        <f t="shared" si="1"/>
        <v>0.118</v>
      </c>
      <c r="S31" s="1">
        <f>SUM(Q31*40)+(SUM(Q31*40)*C1)</f>
        <v>5.0976</v>
      </c>
      <c r="T31" s="1"/>
      <c r="U31" s="1">
        <f>SUM(Q31*20)+(SUM(Q31*20)*C1)</f>
        <v>2.5488</v>
      </c>
    </row>
    <row r="32" spans="1:21" ht="12.75">
      <c r="A32" t="s">
        <v>80</v>
      </c>
      <c r="C32" s="4" t="s">
        <v>50</v>
      </c>
      <c r="E32" s="1">
        <v>27.33</v>
      </c>
      <c r="G32" s="1">
        <v>20.5</v>
      </c>
      <c r="H32" s="1"/>
      <c r="I32" s="5">
        <v>250</v>
      </c>
      <c r="K32" s="1">
        <f t="shared" si="0"/>
        <v>0.10931999999999999</v>
      </c>
      <c r="L32" s="1"/>
      <c r="M32" s="1">
        <f>SUM(K32*40)+(SUM(K32*40)*C1)</f>
        <v>4.722624</v>
      </c>
      <c r="O32" s="1">
        <f>SUM(K32*20)+(SUM(K32*20)*C1)</f>
        <v>2.361312</v>
      </c>
      <c r="P32" s="1"/>
      <c r="Q32" s="1">
        <f t="shared" si="1"/>
        <v>0.082</v>
      </c>
      <c r="S32" s="1">
        <f>SUM(Q32*40)+(SUM(Q32*40)*C1)</f>
        <v>3.5424</v>
      </c>
      <c r="T32" s="1"/>
      <c r="U32" s="1">
        <f>SUM(Q32*20)+(SUM(Q32*20)*C1)</f>
        <v>1.7712</v>
      </c>
    </row>
    <row r="33" spans="1:21" ht="12.75">
      <c r="A33" t="s">
        <v>81</v>
      </c>
      <c r="C33" s="4" t="s">
        <v>55</v>
      </c>
      <c r="E33" s="1">
        <v>44</v>
      </c>
      <c r="G33" s="1">
        <v>33</v>
      </c>
      <c r="H33" s="1"/>
      <c r="I33" s="5">
        <f>SUM(250/3)</f>
        <v>83.33333333333333</v>
      </c>
      <c r="K33" s="1">
        <f t="shared" si="0"/>
        <v>0.528</v>
      </c>
      <c r="L33" s="1"/>
      <c r="M33" s="1">
        <f>SUM(K33*40)+(SUM(K33*40)*C1)</f>
        <v>22.8096</v>
      </c>
      <c r="O33" s="1">
        <f>SUM(K33*20)+(SUM(K33*20)*C1)</f>
        <v>11.4048</v>
      </c>
      <c r="P33" s="1"/>
      <c r="Q33" s="1">
        <f t="shared" si="1"/>
        <v>0.396</v>
      </c>
      <c r="S33" s="1">
        <f>SUM(Q33*40)+(SUM(Q33*40)*C1)</f>
        <v>17.1072</v>
      </c>
      <c r="T33" s="1"/>
      <c r="U33" s="1">
        <f>SUM(Q33*20)+(SUM(Q33*20)*C1)</f>
        <v>8.5536</v>
      </c>
    </row>
    <row r="34" spans="1:21" ht="12.75">
      <c r="A34" t="s">
        <v>82</v>
      </c>
      <c r="C34" s="4" t="s">
        <v>50</v>
      </c>
      <c r="E34" s="1">
        <v>18.67</v>
      </c>
      <c r="G34" s="1">
        <v>14</v>
      </c>
      <c r="H34" s="1"/>
      <c r="I34" s="5">
        <v>250</v>
      </c>
      <c r="K34" s="1">
        <f t="shared" si="0"/>
        <v>0.07468000000000001</v>
      </c>
      <c r="L34" s="1"/>
      <c r="M34" s="1">
        <f>SUM(K34*40)+(SUM(K34*40)*C1)</f>
        <v>3.2261760000000006</v>
      </c>
      <c r="O34" s="1">
        <f>SUM(K34*20)+(SUM(K34*20)*C1)</f>
        <v>1.6130880000000003</v>
      </c>
      <c r="P34" s="1"/>
      <c r="Q34" s="1">
        <f t="shared" si="1"/>
        <v>0.056</v>
      </c>
      <c r="S34" s="1">
        <f>SUM(Q34*40)+(SUM(Q34*40)*C1)</f>
        <v>2.4192</v>
      </c>
      <c r="T34" s="1"/>
      <c r="U34" s="1">
        <f>SUM(Q34*20)+(SUM(Q34*20)*C1)</f>
        <v>1.2096</v>
      </c>
    </row>
    <row r="35" spans="1:21" ht="12.75">
      <c r="A35" t="s">
        <v>22</v>
      </c>
      <c r="C35" s="4" t="s">
        <v>55</v>
      </c>
      <c r="E35" s="1">
        <v>82.33</v>
      </c>
      <c r="G35" s="1">
        <v>61.75</v>
      </c>
      <c r="H35" s="1"/>
      <c r="I35" s="5">
        <f>SUM(250/3)</f>
        <v>83.33333333333333</v>
      </c>
      <c r="K35" s="1">
        <f t="shared" si="0"/>
        <v>0.9879600000000001</v>
      </c>
      <c r="L35" s="1"/>
      <c r="M35" s="1">
        <f>SUM(K35*40)+(SUM(K35*40)*C1)</f>
        <v>42.679872</v>
      </c>
      <c r="O35" s="1">
        <f>SUM(K35*20)+(SUM(K35*20)*C1)</f>
        <v>21.339936</v>
      </c>
      <c r="P35" s="1"/>
      <c r="Q35" s="1">
        <f t="shared" si="1"/>
        <v>0.741</v>
      </c>
      <c r="S35" s="1">
        <f>SUM(Q35*40)+(SUM(Q35*40)*C1)</f>
        <v>32.0112</v>
      </c>
      <c r="T35" s="1"/>
      <c r="U35" s="1">
        <f>SUM(Q35*20)+(SUM(Q35*20)*C1)</f>
        <v>16.0056</v>
      </c>
    </row>
    <row r="36" spans="1:21" ht="12.75">
      <c r="A36" t="s">
        <v>23</v>
      </c>
      <c r="C36" s="4" t="s">
        <v>50</v>
      </c>
      <c r="E36" s="1">
        <v>36.67</v>
      </c>
      <c r="G36" s="1">
        <v>27.5</v>
      </c>
      <c r="H36" s="1"/>
      <c r="I36" s="5">
        <v>250</v>
      </c>
      <c r="K36" s="1">
        <f t="shared" si="0"/>
        <v>0.14668</v>
      </c>
      <c r="L36" s="1"/>
      <c r="M36" s="1">
        <f>SUM(K36*40)+(SUM(K36*40)*C1)</f>
        <v>6.336576000000001</v>
      </c>
      <c r="O36" s="1">
        <f>SUM(K36*20)+(SUM(K36*20)*C1)</f>
        <v>3.1682880000000004</v>
      </c>
      <c r="P36" s="1"/>
      <c r="Q36" s="1">
        <f t="shared" si="1"/>
        <v>0.11</v>
      </c>
      <c r="S36" s="1">
        <f>SUM(Q36*40)+(SUM(Q36*40)*C1)</f>
        <v>4.752000000000001</v>
      </c>
      <c r="U36" s="1">
        <f>SUM(Q36*20)+(SUM(Q36*20)*C1)</f>
        <v>2.3760000000000003</v>
      </c>
    </row>
    <row r="37" spans="1:21" ht="12.75">
      <c r="A37" t="s">
        <v>24</v>
      </c>
      <c r="C37" s="4" t="s">
        <v>50</v>
      </c>
      <c r="E37" s="1">
        <v>46</v>
      </c>
      <c r="G37" s="1">
        <v>34.5</v>
      </c>
      <c r="H37" s="1"/>
      <c r="I37" s="5">
        <v>250</v>
      </c>
      <c r="K37" s="1">
        <f t="shared" si="0"/>
        <v>0.184</v>
      </c>
      <c r="L37" s="1"/>
      <c r="M37" s="1">
        <f>SUM(K37*40)+(SUM(K37*40)*C1)</f>
        <v>7.948799999999999</v>
      </c>
      <c r="O37" s="1">
        <f>SUM(K37*20)+(SUM(K37*20)*C1)</f>
        <v>3.9743999999999997</v>
      </c>
      <c r="P37" s="1"/>
      <c r="Q37" s="1">
        <f t="shared" si="1"/>
        <v>0.138</v>
      </c>
      <c r="S37" s="1">
        <f>SUM(Q37*40)+(SUM(Q37*40)*C1)</f>
        <v>5.961600000000001</v>
      </c>
      <c r="U37" s="1">
        <f>SUM(Q37*20)+(SUM(Q37*20)*C1)</f>
        <v>2.9808000000000003</v>
      </c>
    </row>
    <row r="38" spans="1:21" ht="12.75">
      <c r="A38" t="s">
        <v>25</v>
      </c>
      <c r="C38" s="4" t="s">
        <v>50</v>
      </c>
      <c r="E38" s="1">
        <v>26.67</v>
      </c>
      <c r="G38" s="1">
        <v>20</v>
      </c>
      <c r="H38" s="1"/>
      <c r="I38" s="5">
        <v>250</v>
      </c>
      <c r="K38" s="1">
        <f t="shared" si="0"/>
        <v>0.10668000000000001</v>
      </c>
      <c r="L38" s="1"/>
      <c r="M38" s="1">
        <f>SUM(K38*40)+(SUM(K38*40)*C1)</f>
        <v>4.608576000000001</v>
      </c>
      <c r="O38" s="1">
        <f>SUM(K38*20)+(SUM(K38*20)*C1)</f>
        <v>2.3042880000000006</v>
      </c>
      <c r="P38" s="1"/>
      <c r="Q38" s="1">
        <f t="shared" si="1"/>
        <v>0.08</v>
      </c>
      <c r="S38" s="1">
        <f>SUM(Q38*40)+(SUM(Q38*40)*C1)</f>
        <v>3.4560000000000004</v>
      </c>
      <c r="U38" s="1">
        <f>SUM(Q38*20)+(SUM(Q38*20)*C1)</f>
        <v>1.7280000000000002</v>
      </c>
    </row>
    <row r="39" spans="1:21" ht="12.75">
      <c r="A39" t="s">
        <v>26</v>
      </c>
      <c r="C39" s="4" t="s">
        <v>50</v>
      </c>
      <c r="E39" s="1">
        <v>14</v>
      </c>
      <c r="G39" s="1">
        <v>10.5</v>
      </c>
      <c r="H39" s="1"/>
      <c r="I39" s="5">
        <v>250</v>
      </c>
      <c r="K39" s="1">
        <f t="shared" si="0"/>
        <v>0.056</v>
      </c>
      <c r="L39" s="1"/>
      <c r="M39" s="1">
        <f>SUM(K39*40)+(SUM(K39*40)*C1)</f>
        <v>2.4192</v>
      </c>
      <c r="O39" s="1">
        <f>SUM(K39*20)+(SUM(K39*20)*C1)</f>
        <v>1.2096</v>
      </c>
      <c r="P39" s="1"/>
      <c r="Q39" s="1">
        <f t="shared" si="1"/>
        <v>0.042</v>
      </c>
      <c r="S39" s="1">
        <f>SUM(Q39*40)+(SUM(Q39*40)*C1)</f>
        <v>1.8144000000000002</v>
      </c>
      <c r="U39" s="1">
        <f>SUM(Q39*20)+(SUM(Q39*20)*C1)</f>
        <v>0.9072000000000001</v>
      </c>
    </row>
    <row r="40" spans="1:21" ht="12.75">
      <c r="A40" t="s">
        <v>27</v>
      </c>
      <c r="C40" s="4" t="s">
        <v>50</v>
      </c>
      <c r="E40" s="1">
        <v>21.33</v>
      </c>
      <c r="G40" s="1">
        <v>16</v>
      </c>
      <c r="H40" s="1"/>
      <c r="I40" s="5">
        <v>250</v>
      </c>
      <c r="K40" s="1">
        <f t="shared" si="0"/>
        <v>0.08532</v>
      </c>
      <c r="L40" s="1"/>
      <c r="M40" s="1">
        <f>SUM(K40*40)+(SUM(K40*40)*C1)</f>
        <v>3.6858239999999998</v>
      </c>
      <c r="O40" s="1">
        <f>SUM(K40*20)+(SUM(K40*20)*C1)</f>
        <v>1.8429119999999999</v>
      </c>
      <c r="P40" s="1"/>
      <c r="Q40" s="1">
        <f t="shared" si="1"/>
        <v>0.064</v>
      </c>
      <c r="S40" s="1">
        <f>SUM(Q40*40)+(SUM(Q40*40)*C1)</f>
        <v>2.7648</v>
      </c>
      <c r="U40" s="1">
        <f>SUM(Q40*20)+(SUM(Q40*20)*C1)</f>
        <v>1.3824</v>
      </c>
    </row>
    <row r="41" spans="1:21" ht="12.75">
      <c r="A41" t="s">
        <v>28</v>
      </c>
      <c r="C41" s="4" t="s">
        <v>50</v>
      </c>
      <c r="E41" s="1">
        <v>47</v>
      </c>
      <c r="G41" s="1">
        <v>35.25</v>
      </c>
      <c r="H41" s="1"/>
      <c r="I41" s="5">
        <v>250</v>
      </c>
      <c r="K41" s="1">
        <f t="shared" si="0"/>
        <v>0.188</v>
      </c>
      <c r="L41" s="1"/>
      <c r="M41" s="1">
        <f>SUM(K41*40)+(SUM(K41*40)*C1)</f>
        <v>8.121599999999999</v>
      </c>
      <c r="O41" s="1">
        <f>SUM(K41*20)+(SUM(K41*20)*C1)</f>
        <v>4.0607999999999995</v>
      </c>
      <c r="P41" s="1"/>
      <c r="Q41" s="1">
        <f t="shared" si="1"/>
        <v>0.141</v>
      </c>
      <c r="S41" s="1">
        <f>SUM(Q41*40)+(SUM(Q41*40)*C1)</f>
        <v>6.0912</v>
      </c>
      <c r="U41" s="1">
        <f>SUM(Q41*20)+(SUM(Q41*20)*C1)</f>
        <v>3.0456</v>
      </c>
    </row>
    <row r="42" spans="5:9" ht="12.75">
      <c r="E42" s="1"/>
      <c r="G42" s="1"/>
      <c r="H42" s="1"/>
      <c r="I42" s="5"/>
    </row>
    <row r="43" spans="5:21" ht="13.5" thickBot="1">
      <c r="E43" s="1"/>
      <c r="G43" s="1"/>
      <c r="H43" s="1"/>
      <c r="I43" s="5"/>
      <c r="K43" s="23" t="s">
        <v>3</v>
      </c>
      <c r="L43" s="24"/>
      <c r="M43" s="24"/>
      <c r="N43" s="24"/>
      <c r="O43" s="24"/>
      <c r="P43" s="17"/>
      <c r="Q43" s="23" t="s">
        <v>4</v>
      </c>
      <c r="R43" s="24"/>
      <c r="S43" s="24"/>
      <c r="T43" s="24"/>
      <c r="U43" s="24"/>
    </row>
    <row r="44" spans="1:21" ht="27" thickBot="1">
      <c r="A44" s="3" t="s">
        <v>29</v>
      </c>
      <c r="C44" s="7" t="s">
        <v>49</v>
      </c>
      <c r="D44" s="10"/>
      <c r="E44" s="7" t="s">
        <v>47</v>
      </c>
      <c r="F44" s="10"/>
      <c r="G44" s="7" t="s">
        <v>1</v>
      </c>
      <c r="H44" s="8"/>
      <c r="I44" s="7" t="s">
        <v>56</v>
      </c>
      <c r="J44" s="10"/>
      <c r="K44" s="7" t="s">
        <v>18</v>
      </c>
      <c r="L44" s="8"/>
      <c r="M44" s="7" t="s">
        <v>60</v>
      </c>
      <c r="N44" s="10"/>
      <c r="O44" s="7" t="s">
        <v>60</v>
      </c>
      <c r="P44" s="8"/>
      <c r="Q44" s="7" t="s">
        <v>18</v>
      </c>
      <c r="R44" s="2"/>
      <c r="S44" s="7" t="s">
        <v>60</v>
      </c>
      <c r="T44" s="8"/>
      <c r="U44" s="7" t="s">
        <v>60</v>
      </c>
    </row>
    <row r="45" spans="11:21" ht="12.75">
      <c r="K45" s="2"/>
      <c r="L45" s="2"/>
      <c r="M45" s="2" t="s">
        <v>52</v>
      </c>
      <c r="O45" s="2" t="s">
        <v>62</v>
      </c>
      <c r="P45" s="2"/>
      <c r="Q45" s="2"/>
      <c r="S45" s="2" t="s">
        <v>52</v>
      </c>
      <c r="T45" s="2"/>
      <c r="U45" s="2" t="s">
        <v>62</v>
      </c>
    </row>
    <row r="46" spans="1:21" ht="12.75">
      <c r="A46" t="s">
        <v>30</v>
      </c>
      <c r="C46" s="4" t="s">
        <v>50</v>
      </c>
      <c r="E46" s="1">
        <v>34.67</v>
      </c>
      <c r="G46" s="1">
        <v>26</v>
      </c>
      <c r="H46" s="1"/>
      <c r="I46" s="5">
        <v>250</v>
      </c>
      <c r="K46" s="1">
        <f aca="true" t="shared" si="2" ref="K46:K65">SUM(E46/I46)</f>
        <v>0.13868</v>
      </c>
      <c r="L46" s="1"/>
      <c r="M46" s="1">
        <f>SUM(K46*40)+(SUM(K46*40)*C1)</f>
        <v>5.990976</v>
      </c>
      <c r="O46" s="1">
        <f>SUM(K46*20)+(SUM(K46*20)*C1)</f>
        <v>2.995488</v>
      </c>
      <c r="P46" s="1"/>
      <c r="Q46" s="1">
        <f aca="true" t="shared" si="3" ref="Q46:Q65">SUM(G46/I46)</f>
        <v>0.104</v>
      </c>
      <c r="S46" s="1">
        <f>SUM(Q46*40)+(SUM(Q46*40)*C1)</f>
        <v>4.4928</v>
      </c>
      <c r="U46" s="1">
        <f>SUM(Q46*20)+(SUM(Q46*20)*C1)</f>
        <v>2.2464</v>
      </c>
    </row>
    <row r="47" spans="1:21" ht="12.75">
      <c r="A47" t="s">
        <v>31</v>
      </c>
      <c r="C47" s="4" t="s">
        <v>50</v>
      </c>
      <c r="E47" s="1">
        <v>26.67</v>
      </c>
      <c r="G47" s="1">
        <v>20</v>
      </c>
      <c r="H47" s="1"/>
      <c r="I47" s="5">
        <v>250</v>
      </c>
      <c r="K47" s="1">
        <f t="shared" si="2"/>
        <v>0.10668000000000001</v>
      </c>
      <c r="L47" s="1"/>
      <c r="M47" s="1">
        <f>SUM(K47*40)+(SUM(K47*40)*C1)</f>
        <v>4.608576000000001</v>
      </c>
      <c r="O47" s="1">
        <f>SUM(K47*20)+(SUM(K47*20)*C1)</f>
        <v>2.3042880000000006</v>
      </c>
      <c r="P47" s="1"/>
      <c r="Q47" s="1">
        <f t="shared" si="3"/>
        <v>0.08</v>
      </c>
      <c r="S47" s="1">
        <f>SUM(Q47*40)+(SUM(Q47*40)*C1)</f>
        <v>3.4560000000000004</v>
      </c>
      <c r="U47" s="1">
        <f>SUM(Q47*20)+(SUM(Q47*20)*C1)</f>
        <v>1.7280000000000002</v>
      </c>
    </row>
    <row r="48" spans="1:21" ht="12.75">
      <c r="A48" t="s">
        <v>32</v>
      </c>
      <c r="C48" s="4" t="s">
        <v>50</v>
      </c>
      <c r="E48" s="1">
        <v>26.67</v>
      </c>
      <c r="G48" s="1">
        <v>20</v>
      </c>
      <c r="H48" s="1"/>
      <c r="I48" s="5">
        <v>250</v>
      </c>
      <c r="K48" s="1">
        <f t="shared" si="2"/>
        <v>0.10668000000000001</v>
      </c>
      <c r="L48" s="1"/>
      <c r="M48" s="1">
        <f>SUM(K48*40)+(SUM(K48*40)*C1)</f>
        <v>4.608576000000001</v>
      </c>
      <c r="O48" s="1">
        <f>SUM(K48*20)+(SUM(K48*20)*C1)</f>
        <v>2.3042880000000006</v>
      </c>
      <c r="P48" s="1"/>
      <c r="Q48" s="1">
        <f t="shared" si="3"/>
        <v>0.08</v>
      </c>
      <c r="S48" s="1">
        <f>SUM(Q48*40)+(SUM(Q48*40)*C1)</f>
        <v>3.4560000000000004</v>
      </c>
      <c r="U48" s="1">
        <f>SUM(Q48*20)+(SUM(Q48*20)*C1)</f>
        <v>1.7280000000000002</v>
      </c>
    </row>
    <row r="49" spans="1:21" ht="12.75">
      <c r="A49" t="s">
        <v>33</v>
      </c>
      <c r="C49" s="4" t="s">
        <v>50</v>
      </c>
      <c r="E49" s="1">
        <v>20</v>
      </c>
      <c r="G49" s="1">
        <v>15</v>
      </c>
      <c r="H49" s="1"/>
      <c r="I49" s="5">
        <v>250</v>
      </c>
      <c r="K49" s="1">
        <f t="shared" si="2"/>
        <v>0.08</v>
      </c>
      <c r="L49" s="1"/>
      <c r="M49" s="1">
        <f>SUM(K49*40)+(SUM(K49*40)*C1)</f>
        <v>3.4560000000000004</v>
      </c>
      <c r="O49" s="1">
        <f>SUM(K49*20)+(SUM(K49*20)*C1)</f>
        <v>1.7280000000000002</v>
      </c>
      <c r="P49" s="1"/>
      <c r="Q49" s="1">
        <f t="shared" si="3"/>
        <v>0.06</v>
      </c>
      <c r="S49" s="1">
        <f>SUM(Q49*40)+(SUM(Q49*40)*C1)</f>
        <v>2.592</v>
      </c>
      <c r="U49" s="1">
        <f>SUM(Q49*20)+(SUM(Q49*20)*C1)</f>
        <v>1.296</v>
      </c>
    </row>
    <row r="50" spans="1:21" ht="12.75">
      <c r="A50" t="s">
        <v>8</v>
      </c>
      <c r="C50" s="4" t="s">
        <v>36</v>
      </c>
      <c r="E50" s="1">
        <v>28</v>
      </c>
      <c r="G50" s="1">
        <v>21</v>
      </c>
      <c r="H50" s="1"/>
      <c r="I50" s="5">
        <f>SUM(250/3)*2</f>
        <v>166.66666666666666</v>
      </c>
      <c r="K50" s="1">
        <f t="shared" si="2"/>
        <v>0.168</v>
      </c>
      <c r="L50" s="1"/>
      <c r="M50" s="1">
        <f>SUM(K50*40)+(SUM(K50*40)*C1)</f>
        <v>7.257600000000001</v>
      </c>
      <c r="O50" s="1">
        <f>SUM(K50*20)+(SUM(K50*20)*C1)</f>
        <v>3.6288000000000005</v>
      </c>
      <c r="P50" s="1"/>
      <c r="Q50" s="1">
        <f t="shared" si="3"/>
        <v>0.126</v>
      </c>
      <c r="S50" s="1">
        <f>SUM(Q50*40)+(SUM(Q50*40)*C1)</f>
        <v>5.4432</v>
      </c>
      <c r="U50" s="1">
        <f>SUM(Q50*20)+(SUM(Q50*20)*C1)</f>
        <v>2.7216</v>
      </c>
    </row>
    <row r="51" spans="1:21" ht="12.75">
      <c r="A51" t="s">
        <v>34</v>
      </c>
      <c r="C51" s="4" t="s">
        <v>55</v>
      </c>
      <c r="E51" s="1">
        <v>42.67</v>
      </c>
      <c r="G51" s="1">
        <v>32</v>
      </c>
      <c r="H51" s="1"/>
      <c r="I51" s="5">
        <f>SUM(250/3)</f>
        <v>83.33333333333333</v>
      </c>
      <c r="K51" s="1">
        <f t="shared" si="2"/>
        <v>0.51204</v>
      </c>
      <c r="L51" s="1"/>
      <c r="M51" s="1">
        <f>SUM(K51*40)+(SUM(K51*40)*C1)</f>
        <v>22.120128</v>
      </c>
      <c r="O51" s="1">
        <f>SUM(K51*20)+(SUM(K51*20)*C1)</f>
        <v>11.060064</v>
      </c>
      <c r="P51" s="1"/>
      <c r="Q51" s="1">
        <f t="shared" si="3"/>
        <v>0.384</v>
      </c>
      <c r="S51" s="1">
        <f>SUM(Q51*40)+(SUM(Q51*40)*C1)</f>
        <v>16.5888</v>
      </c>
      <c r="U51" s="1">
        <f>SUM(Q51*20)+(SUM(Q51*20)*C1)</f>
        <v>8.2944</v>
      </c>
    </row>
    <row r="52" spans="1:21" ht="12.75">
      <c r="A52" t="s">
        <v>35</v>
      </c>
      <c r="C52" s="4" t="s">
        <v>36</v>
      </c>
      <c r="E52" s="1">
        <v>85.33</v>
      </c>
      <c r="G52" s="1">
        <v>64</v>
      </c>
      <c r="H52" s="1"/>
      <c r="I52" s="5">
        <f>SUM(250/3)*2</f>
        <v>166.66666666666666</v>
      </c>
      <c r="K52" s="1">
        <f t="shared" si="2"/>
        <v>0.51198</v>
      </c>
      <c r="L52" s="1"/>
      <c r="M52" s="1">
        <f>SUM(K52*40)+(SUM(K52*40)*C1)</f>
        <v>22.117535999999998</v>
      </c>
      <c r="O52" s="1">
        <f>SUM(K52*20)+(SUM(K52*20)*C1)</f>
        <v>11.058767999999999</v>
      </c>
      <c r="P52" s="1"/>
      <c r="Q52" s="1">
        <f t="shared" si="3"/>
        <v>0.384</v>
      </c>
      <c r="S52" s="1">
        <f>SUM(Q52*40)+(SUM(Q52*40)*C1)</f>
        <v>16.5888</v>
      </c>
      <c r="U52" s="1">
        <f>SUM(Q52*20)+(SUM(Q52*20)*C1)</f>
        <v>8.2944</v>
      </c>
    </row>
    <row r="53" spans="1:21" ht="12.75">
      <c r="A53" t="s">
        <v>37</v>
      </c>
      <c r="C53" s="4" t="s">
        <v>50</v>
      </c>
      <c r="E53" s="1">
        <v>41.33</v>
      </c>
      <c r="G53" s="1">
        <v>31</v>
      </c>
      <c r="H53" s="1"/>
      <c r="I53" s="5">
        <v>250</v>
      </c>
      <c r="K53" s="1">
        <f t="shared" si="2"/>
        <v>0.16532</v>
      </c>
      <c r="L53" s="1"/>
      <c r="M53" s="1">
        <f>SUM(K53*40)+(SUM(K53*40)*C1)</f>
        <v>7.141824</v>
      </c>
      <c r="O53" s="1">
        <f>SUM(K53*20)+(SUM(K53*20)*C1)</f>
        <v>3.570912</v>
      </c>
      <c r="P53" s="1"/>
      <c r="Q53" s="1">
        <f t="shared" si="3"/>
        <v>0.124</v>
      </c>
      <c r="S53" s="1">
        <f>SUM(Q53*40)+(SUM(Q53*40)*C1)</f>
        <v>5.3568</v>
      </c>
      <c r="U53" s="1">
        <f>SUM(Q53*20)+(SUM(Q53*20)*C1)</f>
        <v>2.6784</v>
      </c>
    </row>
    <row r="54" spans="1:21" ht="12.75">
      <c r="A54" t="s">
        <v>38</v>
      </c>
      <c r="C54" s="4" t="s">
        <v>50</v>
      </c>
      <c r="E54" s="1">
        <v>49.33</v>
      </c>
      <c r="G54" s="1">
        <v>37</v>
      </c>
      <c r="H54" s="1"/>
      <c r="I54" s="5">
        <v>250</v>
      </c>
      <c r="K54" s="1">
        <f t="shared" si="2"/>
        <v>0.19732</v>
      </c>
      <c r="L54" s="1"/>
      <c r="M54" s="1">
        <f>SUM(K54*40)+(SUM(K54*40)*C1)</f>
        <v>8.524224</v>
      </c>
      <c r="O54" s="1">
        <f>SUM(K54*20)+(SUM(K54*20)*C1)</f>
        <v>4.262112</v>
      </c>
      <c r="P54" s="1"/>
      <c r="Q54" s="1">
        <f t="shared" si="3"/>
        <v>0.148</v>
      </c>
      <c r="S54" s="1">
        <f>SUM(Q54*40)+(SUM(Q54*40)*C1)</f>
        <v>6.3936</v>
      </c>
      <c r="U54" s="1">
        <f>SUM(Q54*20)+(SUM(Q54*20)*C1)</f>
        <v>3.1968</v>
      </c>
    </row>
    <row r="55" spans="1:21" ht="12.75">
      <c r="A55" t="s">
        <v>9</v>
      </c>
      <c r="C55" s="4" t="s">
        <v>36</v>
      </c>
      <c r="E55" s="1">
        <v>92.67</v>
      </c>
      <c r="G55" s="1">
        <v>69.5</v>
      </c>
      <c r="H55" s="1"/>
      <c r="I55" s="5">
        <f>SUM(250/3)*2</f>
        <v>166.66666666666666</v>
      </c>
      <c r="K55" s="1">
        <f t="shared" si="2"/>
        <v>0.5560200000000001</v>
      </c>
      <c r="L55" s="1"/>
      <c r="M55" s="1">
        <f>SUM(K55*40)+(SUM(K55*40)*C1)</f>
        <v>24.020064000000005</v>
      </c>
      <c r="O55" s="1">
        <f>SUM(K55*20)+(SUM(K55*20)*C1)</f>
        <v>12.010032000000002</v>
      </c>
      <c r="P55" s="1"/>
      <c r="Q55" s="1">
        <f t="shared" si="3"/>
        <v>0.41700000000000004</v>
      </c>
      <c r="S55" s="1">
        <f>SUM(Q55*40)+(SUM(Q55*40)*C1)</f>
        <v>18.0144</v>
      </c>
      <c r="U55" s="1">
        <f>SUM(Q55*20)+(SUM(Q55*20)*C1)</f>
        <v>9.0072</v>
      </c>
    </row>
    <row r="56" spans="1:21" ht="12.75">
      <c r="A56" t="s">
        <v>10</v>
      </c>
      <c r="C56" s="4" t="s">
        <v>36</v>
      </c>
      <c r="E56" s="1">
        <v>46</v>
      </c>
      <c r="G56" s="1">
        <v>34.5</v>
      </c>
      <c r="H56" s="1"/>
      <c r="I56" s="5">
        <f>SUM(250/3)*2</f>
        <v>166.66666666666666</v>
      </c>
      <c r="K56" s="1">
        <f t="shared" si="2"/>
        <v>0.276</v>
      </c>
      <c r="L56" s="1"/>
      <c r="M56" s="1">
        <f>SUM(K56*40)+(SUM(K56*40)*C2)</f>
        <v>11.040000000000001</v>
      </c>
      <c r="O56" s="1">
        <f>SUM(K56*20)+(SUM(K56*20)*C2)</f>
        <v>5.5200000000000005</v>
      </c>
      <c r="P56" s="1"/>
      <c r="Q56" s="1">
        <f t="shared" si="3"/>
        <v>0.20700000000000002</v>
      </c>
      <c r="S56" s="1">
        <f>SUM(Q56*40)+(SUM(Q56*40)*C2)</f>
        <v>8.280000000000001</v>
      </c>
      <c r="U56" s="1">
        <f>SUM(Q56*20)+(SUM(Q56*20)*C2)</f>
        <v>4.140000000000001</v>
      </c>
    </row>
    <row r="57" spans="1:21" ht="12.75">
      <c r="A57" t="s">
        <v>39</v>
      </c>
      <c r="C57" s="4" t="s">
        <v>50</v>
      </c>
      <c r="E57" s="1">
        <v>42.67</v>
      </c>
      <c r="G57" s="1">
        <v>32</v>
      </c>
      <c r="H57" s="1"/>
      <c r="I57" s="5">
        <v>250</v>
      </c>
      <c r="K57" s="1">
        <f t="shared" si="2"/>
        <v>0.17068</v>
      </c>
      <c r="L57" s="1"/>
      <c r="M57" s="1">
        <f>SUM(K57*40)+(SUM(K57*40)*C1)</f>
        <v>7.3733759999999995</v>
      </c>
      <c r="O57" s="1">
        <f>SUM(K57*20)+(SUM(K57*20)*C1)</f>
        <v>3.6866879999999997</v>
      </c>
      <c r="P57" s="1"/>
      <c r="Q57" s="1">
        <f t="shared" si="3"/>
        <v>0.128</v>
      </c>
      <c r="S57" s="1">
        <f>SUM(Q57*40)+(SUM(Q57*40)*C1)</f>
        <v>5.5296</v>
      </c>
      <c r="U57" s="1">
        <f>SUM(Q57*20)+(SUM(Q57*20)*C1)</f>
        <v>2.7648</v>
      </c>
    </row>
    <row r="58" spans="1:21" ht="12.75">
      <c r="A58" t="s">
        <v>40</v>
      </c>
      <c r="C58" s="4" t="s">
        <v>36</v>
      </c>
      <c r="E58" s="1">
        <v>24.67</v>
      </c>
      <c r="G58" s="1">
        <v>18.5</v>
      </c>
      <c r="H58" s="1"/>
      <c r="I58" s="5">
        <f>SUM(250/3)*2</f>
        <v>166.66666666666666</v>
      </c>
      <c r="K58" s="1">
        <f t="shared" si="2"/>
        <v>0.14802</v>
      </c>
      <c r="L58" s="1"/>
      <c r="M58" s="1">
        <f>SUM(K58*40)+(SUM(K58*40)*C1)</f>
        <v>6.394464000000001</v>
      </c>
      <c r="O58" s="1">
        <f>SUM(K58*20)+(SUM(K58*20)*C1)</f>
        <v>3.1972320000000005</v>
      </c>
      <c r="P58" s="1"/>
      <c r="Q58" s="1">
        <f t="shared" si="3"/>
        <v>0.111</v>
      </c>
      <c r="S58" s="1">
        <f>SUM(Q58*40)+(SUM(Q58*40)*C1)</f>
        <v>4.7952</v>
      </c>
      <c r="U58" s="1">
        <f>SUM(Q58*20)+(SUM(Q58*20)*C1)</f>
        <v>2.3976</v>
      </c>
    </row>
    <row r="59" spans="1:21" ht="12.75">
      <c r="A59" t="s">
        <v>41</v>
      </c>
      <c r="C59" s="4" t="s">
        <v>50</v>
      </c>
      <c r="E59" s="1">
        <v>24</v>
      </c>
      <c r="G59" s="1">
        <v>18</v>
      </c>
      <c r="H59" s="1"/>
      <c r="I59" s="5">
        <v>250</v>
      </c>
      <c r="K59" s="1">
        <f t="shared" si="2"/>
        <v>0.096</v>
      </c>
      <c r="L59" s="1"/>
      <c r="M59" s="1">
        <f>SUM(K59*40)+(SUM(K59*40)*C1)</f>
        <v>4.1472</v>
      </c>
      <c r="O59" s="1">
        <f>SUM(K59*20)+(SUM(K59*20)*C1)</f>
        <v>2.0736</v>
      </c>
      <c r="P59" s="1"/>
      <c r="Q59" s="1">
        <f t="shared" si="3"/>
        <v>0.072</v>
      </c>
      <c r="S59" s="1">
        <f>SUM(Q59*40)+(SUM(Q59*40)*C1)</f>
        <v>3.1104</v>
      </c>
      <c r="U59" s="1">
        <f>SUM(Q59*20)+(SUM(Q59*20)*C1)</f>
        <v>1.5552</v>
      </c>
    </row>
    <row r="60" spans="1:21" ht="12.75">
      <c r="A60" t="s">
        <v>42</v>
      </c>
      <c r="C60" s="4" t="s">
        <v>50</v>
      </c>
      <c r="E60" s="1">
        <v>40</v>
      </c>
      <c r="G60" s="1">
        <v>30</v>
      </c>
      <c r="H60" s="1"/>
      <c r="I60" s="5">
        <v>250</v>
      </c>
      <c r="K60" s="1">
        <f t="shared" si="2"/>
        <v>0.16</v>
      </c>
      <c r="L60" s="1"/>
      <c r="M60" s="1">
        <f>SUM(K60*40)+(SUM(K60*40)*C1)</f>
        <v>6.912000000000001</v>
      </c>
      <c r="O60" s="1">
        <f>SUM(K60*20)+(SUM(K60*20)*C1)</f>
        <v>3.4560000000000004</v>
      </c>
      <c r="P60" s="1"/>
      <c r="Q60" s="1">
        <f t="shared" si="3"/>
        <v>0.12</v>
      </c>
      <c r="S60" s="1">
        <f>SUM(Q60*40)+(SUM(Q60*40)*C1)</f>
        <v>5.184</v>
      </c>
      <c r="U60" s="1">
        <f>SUM(Q60*20)+(SUM(Q60*20)*C1)</f>
        <v>2.592</v>
      </c>
    </row>
    <row r="61" spans="1:21" ht="12.75">
      <c r="A61" t="s">
        <v>43</v>
      </c>
      <c r="C61" s="4" t="s">
        <v>50</v>
      </c>
      <c r="E61" s="1">
        <v>32.67</v>
      </c>
      <c r="G61" s="1">
        <v>24.5</v>
      </c>
      <c r="H61" s="1"/>
      <c r="I61" s="5">
        <v>250</v>
      </c>
      <c r="K61" s="1">
        <f t="shared" si="2"/>
        <v>0.13068000000000002</v>
      </c>
      <c r="L61" s="1"/>
      <c r="M61" s="1">
        <f>SUM(K61*40)+(SUM(K61*40)*C1)</f>
        <v>5.645376000000001</v>
      </c>
      <c r="O61" s="1">
        <f>SUM(K61*20)+(SUM(K61*20)*C1)</f>
        <v>2.8226880000000003</v>
      </c>
      <c r="P61" s="1"/>
      <c r="Q61" s="1">
        <f t="shared" si="3"/>
        <v>0.098</v>
      </c>
      <c r="S61" s="1">
        <f>SUM(Q61*40)+(SUM(Q61*40)*C1)</f>
        <v>4.2336</v>
      </c>
      <c r="U61" s="1">
        <f>SUM(Q61*20)+(SUM(Q61*20)*C1)</f>
        <v>2.1168</v>
      </c>
    </row>
    <row r="62" spans="1:21" ht="12.75">
      <c r="A62" t="s">
        <v>11</v>
      </c>
      <c r="C62" s="4" t="s">
        <v>36</v>
      </c>
      <c r="E62" s="1">
        <v>32.67</v>
      </c>
      <c r="G62" s="1">
        <v>24.5</v>
      </c>
      <c r="H62" s="1"/>
      <c r="I62" s="5">
        <f>SUM(250/3)*2</f>
        <v>166.66666666666666</v>
      </c>
      <c r="K62" s="1">
        <f t="shared" si="2"/>
        <v>0.19602000000000003</v>
      </c>
      <c r="L62" s="1"/>
      <c r="M62" s="1">
        <f>SUM(K62*40)+(SUM(K62*40)*C1)</f>
        <v>8.468064000000002</v>
      </c>
      <c r="O62" s="1">
        <f>SUM(K62*20)+(SUM(K62*20)*C1)</f>
        <v>4.234032000000001</v>
      </c>
      <c r="P62" s="1"/>
      <c r="Q62" s="1">
        <f t="shared" si="3"/>
        <v>0.14700000000000002</v>
      </c>
      <c r="S62" s="1">
        <f>SUM(Q62*40)+(SUM(Q62*40)*C1)</f>
        <v>6.3504000000000005</v>
      </c>
      <c r="U62" s="1">
        <f>SUM(Q62*20)+(SUM(Q62*20)*C1)</f>
        <v>3.1752000000000002</v>
      </c>
    </row>
    <row r="63" spans="1:21" ht="12.75">
      <c r="A63" t="s">
        <v>44</v>
      </c>
      <c r="C63" s="4" t="s">
        <v>50</v>
      </c>
      <c r="E63" s="1">
        <v>12.67</v>
      </c>
      <c r="G63" s="1">
        <v>9.5</v>
      </c>
      <c r="H63" s="1"/>
      <c r="I63" s="5">
        <v>250</v>
      </c>
      <c r="K63" s="1">
        <f t="shared" si="2"/>
        <v>0.05068</v>
      </c>
      <c r="L63" s="1"/>
      <c r="M63" s="1">
        <f>SUM(K63*40)+(SUM(K63*40)*C1)</f>
        <v>2.189376</v>
      </c>
      <c r="O63" s="1">
        <f>SUM(K63*20)+(SUM(K63*20)*C1)</f>
        <v>1.094688</v>
      </c>
      <c r="P63" s="1"/>
      <c r="Q63" s="1">
        <f t="shared" si="3"/>
        <v>0.038</v>
      </c>
      <c r="S63" s="1">
        <f>SUM(Q63*40)+(SUM(Q63*40)*C1)</f>
        <v>1.6416</v>
      </c>
      <c r="U63" s="1">
        <f>SUM(Q63*20)+(SUM(Q63*20)*C1)</f>
        <v>0.8208</v>
      </c>
    </row>
    <row r="64" spans="1:21" ht="12.75">
      <c r="A64" t="s">
        <v>45</v>
      </c>
      <c r="C64" s="4" t="s">
        <v>55</v>
      </c>
      <c r="E64" s="1">
        <v>32</v>
      </c>
      <c r="G64" s="1">
        <v>24</v>
      </c>
      <c r="H64" s="1"/>
      <c r="I64" s="5">
        <f>SUM(250/3)</f>
        <v>83.33333333333333</v>
      </c>
      <c r="K64" s="1">
        <f t="shared" si="2"/>
        <v>0.384</v>
      </c>
      <c r="L64" s="1"/>
      <c r="M64" s="1">
        <f>SUM(K64*40)+(SUM(K64*40)*C1)</f>
        <v>16.5888</v>
      </c>
      <c r="O64" s="1">
        <f>SUM(K64*20)+(SUM(K64*20)*C1)</f>
        <v>8.2944</v>
      </c>
      <c r="P64" s="1"/>
      <c r="Q64" s="1">
        <f t="shared" si="3"/>
        <v>0.28800000000000003</v>
      </c>
      <c r="S64" s="1">
        <f>SUM(Q64*40)+(SUM(Q64*40)*C1)</f>
        <v>12.441600000000001</v>
      </c>
      <c r="U64" s="1">
        <f>SUM(Q64*20)+(SUM(Q64*20)*C1)</f>
        <v>6.2208000000000006</v>
      </c>
    </row>
    <row r="65" spans="1:21" ht="12.75">
      <c r="A65" t="s">
        <v>12</v>
      </c>
      <c r="C65" s="4" t="s">
        <v>50</v>
      </c>
      <c r="E65" s="1">
        <v>32.67</v>
      </c>
      <c r="G65" s="1">
        <v>24.5</v>
      </c>
      <c r="H65" s="1"/>
      <c r="I65" s="5">
        <v>250</v>
      </c>
      <c r="K65" s="1">
        <f t="shared" si="2"/>
        <v>0.13068000000000002</v>
      </c>
      <c r="L65" s="1"/>
      <c r="M65" s="1">
        <f>SUM(K65*40)+(SUM(K65*40)*C1)</f>
        <v>5.645376000000001</v>
      </c>
      <c r="O65" s="1">
        <f>SUM(K65*20)+(SUM(K65*20)*C1)</f>
        <v>2.8226880000000003</v>
      </c>
      <c r="P65" s="1"/>
      <c r="Q65" s="1">
        <f t="shared" si="3"/>
        <v>0.098</v>
      </c>
      <c r="S65" s="1">
        <f>SUM(Q65*40)+(SUM(Q65*40)*C1)</f>
        <v>4.2336</v>
      </c>
      <c r="U65" s="1">
        <f>SUM(Q65*20)+(SUM(Q65*20)*C1)</f>
        <v>2.1168</v>
      </c>
    </row>
    <row r="66" spans="1:15" ht="12.75">
      <c r="A66" s="19"/>
      <c r="B66" s="19"/>
      <c r="C66" s="19" t="s">
        <v>13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0"/>
    </row>
    <row r="67" spans="1:17" ht="13.5" thickBot="1">
      <c r="A67" s="11" t="s">
        <v>88</v>
      </c>
      <c r="B67" s="6"/>
      <c r="C67" s="12" t="s">
        <v>87</v>
      </c>
      <c r="D67" s="13"/>
      <c r="E67" s="13"/>
      <c r="F67" s="13"/>
      <c r="G67" s="11" t="s">
        <v>88</v>
      </c>
      <c r="H67" s="6"/>
      <c r="I67" s="12" t="s">
        <v>86</v>
      </c>
      <c r="J67" s="13"/>
      <c r="K67" s="11" t="s">
        <v>88</v>
      </c>
      <c r="L67" s="6"/>
      <c r="M67" s="12" t="s">
        <v>87</v>
      </c>
      <c r="N67" s="14"/>
      <c r="O67" s="11" t="s">
        <v>2</v>
      </c>
      <c r="P67" s="18"/>
      <c r="Q67" s="18"/>
    </row>
    <row r="68" spans="3:17" ht="12.75">
      <c r="C68" s="15">
        <v>0.38</v>
      </c>
      <c r="G68" s="2"/>
      <c r="I68" s="15">
        <v>0.08</v>
      </c>
      <c r="M68" s="15">
        <v>0</v>
      </c>
      <c r="O68" s="2"/>
      <c r="P68" s="2"/>
      <c r="Q68" s="2"/>
    </row>
    <row r="69" spans="1:17" ht="12.75">
      <c r="A69" s="2" t="s">
        <v>19</v>
      </c>
      <c r="C69" s="2" t="s">
        <v>15</v>
      </c>
      <c r="G69" s="21" t="s">
        <v>20</v>
      </c>
      <c r="H69" s="22"/>
      <c r="I69" s="2" t="s">
        <v>16</v>
      </c>
      <c r="K69" s="22" t="s">
        <v>21</v>
      </c>
      <c r="L69" s="22"/>
      <c r="M69" s="2" t="s">
        <v>17</v>
      </c>
      <c r="O69" s="15">
        <f>SUM((C68*C71)+(I68*I71)+(M68+M71))+SUM(((C68*C71)+(I68*I71)+(M68+M71))*SUM(C1))</f>
        <v>3.3048</v>
      </c>
      <c r="P69" s="15"/>
      <c r="Q69" s="15"/>
    </row>
    <row r="70" spans="3:17" ht="13.5" thickBot="1">
      <c r="C70" s="11" t="s">
        <v>14</v>
      </c>
      <c r="D70" s="14"/>
      <c r="E70" s="14"/>
      <c r="F70" s="14"/>
      <c r="I70" s="11" t="s">
        <v>14</v>
      </c>
      <c r="J70" s="14"/>
      <c r="M70" s="11" t="s">
        <v>14</v>
      </c>
      <c r="N70" s="14"/>
      <c r="O70" s="2"/>
      <c r="P70" s="2"/>
      <c r="Q70" s="2"/>
    </row>
    <row r="71" spans="3:17" ht="12.75" customHeight="1">
      <c r="C71" s="2">
        <v>7</v>
      </c>
      <c r="I71" s="2">
        <v>5</v>
      </c>
      <c r="M71" s="2">
        <v>0</v>
      </c>
      <c r="O71" s="2"/>
      <c r="P71" s="2"/>
      <c r="Q71" s="2"/>
    </row>
    <row r="72" spans="1:17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20"/>
      <c r="P72" s="2"/>
      <c r="Q72" s="2"/>
    </row>
    <row r="73" spans="1:17" ht="13.5" thickBot="1">
      <c r="A73" s="11" t="s">
        <v>88</v>
      </c>
      <c r="B73" s="6"/>
      <c r="C73" s="12" t="s">
        <v>87</v>
      </c>
      <c r="D73" s="13"/>
      <c r="E73" s="13"/>
      <c r="F73" s="13"/>
      <c r="G73" s="11" t="s">
        <v>88</v>
      </c>
      <c r="H73" s="6"/>
      <c r="I73" s="12" t="s">
        <v>86</v>
      </c>
      <c r="J73" s="13"/>
      <c r="K73" s="11" t="s">
        <v>88</v>
      </c>
      <c r="L73" s="6"/>
      <c r="M73" s="12" t="s">
        <v>87</v>
      </c>
      <c r="N73" s="14"/>
      <c r="O73" s="11" t="s">
        <v>2</v>
      </c>
      <c r="P73" s="18"/>
      <c r="Q73" s="18"/>
    </row>
    <row r="74" spans="3:17" ht="12.75">
      <c r="C74" s="15">
        <v>0.13</v>
      </c>
      <c r="G74" s="2"/>
      <c r="I74" s="15">
        <v>0.04</v>
      </c>
      <c r="M74" s="15">
        <v>0.08</v>
      </c>
      <c r="O74" s="2"/>
      <c r="P74" s="2"/>
      <c r="Q74" s="2"/>
    </row>
    <row r="75" spans="1:17" ht="12.75">
      <c r="A75" s="2" t="s">
        <v>83</v>
      </c>
      <c r="C75" s="2" t="s">
        <v>15</v>
      </c>
      <c r="G75" s="21" t="s">
        <v>84</v>
      </c>
      <c r="H75" s="22"/>
      <c r="I75" s="2" t="s">
        <v>16</v>
      </c>
      <c r="K75" s="22" t="s">
        <v>85</v>
      </c>
      <c r="L75" s="22"/>
      <c r="M75" s="2" t="s">
        <v>17</v>
      </c>
      <c r="O75" s="15">
        <f>SUM((C74*C77)+(I74*I77)+(M74+M77))+SUM(((C74*C77)+(I74*I77)+(M74+M77))*SUM(C1))</f>
        <v>6.4044</v>
      </c>
      <c r="P75" s="15"/>
      <c r="Q75" s="15"/>
    </row>
    <row r="76" spans="3:17" ht="13.5" thickBot="1">
      <c r="C76" s="11" t="s">
        <v>14</v>
      </c>
      <c r="D76" s="14"/>
      <c r="E76" s="14"/>
      <c r="F76" s="14"/>
      <c r="I76" s="11" t="s">
        <v>14</v>
      </c>
      <c r="J76" s="14"/>
      <c r="M76" s="11" t="s">
        <v>14</v>
      </c>
      <c r="N76" s="14"/>
      <c r="O76" s="2"/>
      <c r="P76" s="2"/>
      <c r="Q76" s="2"/>
    </row>
    <row r="77" spans="3:17" ht="12.75">
      <c r="C77" s="2">
        <v>5</v>
      </c>
      <c r="I77" s="2">
        <v>5</v>
      </c>
      <c r="M77" s="2">
        <v>5</v>
      </c>
      <c r="O77" s="2"/>
      <c r="P77" s="2"/>
      <c r="Q77" s="2"/>
    </row>
    <row r="78" spans="1:17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20"/>
      <c r="P78" s="2"/>
      <c r="Q78" s="2"/>
    </row>
    <row r="79" spans="1:17" ht="13.5" thickBot="1">
      <c r="A79" s="11" t="s">
        <v>88</v>
      </c>
      <c r="B79" s="6"/>
      <c r="C79" s="12" t="s">
        <v>87</v>
      </c>
      <c r="D79" s="13"/>
      <c r="E79" s="13"/>
      <c r="F79" s="13"/>
      <c r="G79" s="11" t="s">
        <v>88</v>
      </c>
      <c r="H79" s="6"/>
      <c r="I79" s="12" t="s">
        <v>86</v>
      </c>
      <c r="J79" s="13"/>
      <c r="K79" s="11" t="s">
        <v>88</v>
      </c>
      <c r="L79" s="6"/>
      <c r="M79" s="12" t="s">
        <v>87</v>
      </c>
      <c r="N79" s="14"/>
      <c r="O79" s="11" t="s">
        <v>2</v>
      </c>
      <c r="P79" s="18"/>
      <c r="Q79" s="18"/>
    </row>
    <row r="80" spans="3:17" ht="12.75">
      <c r="C80" s="15">
        <v>0.13</v>
      </c>
      <c r="G80" s="2"/>
      <c r="I80" s="15">
        <v>0.04</v>
      </c>
      <c r="M80" s="15">
        <v>0.08</v>
      </c>
      <c r="O80" s="2"/>
      <c r="P80" s="2"/>
      <c r="Q80" s="2"/>
    </row>
    <row r="81" spans="1:17" ht="12.75">
      <c r="A81" s="2" t="s">
        <v>83</v>
      </c>
      <c r="C81" s="2" t="s">
        <v>15</v>
      </c>
      <c r="G81" s="21" t="s">
        <v>84</v>
      </c>
      <c r="H81" s="22"/>
      <c r="I81" s="2" t="s">
        <v>16</v>
      </c>
      <c r="K81" s="22" t="s">
        <v>85</v>
      </c>
      <c r="L81" s="22"/>
      <c r="M81" s="2" t="s">
        <v>17</v>
      </c>
      <c r="O81" s="15">
        <f>SUM((C80*C83)+(I80*I83)+(M80+M83))+SUM(((C80*C83)+(I80*I83)+(M80+M83))*SUM(C1))</f>
        <v>6.4044</v>
      </c>
      <c r="P81" s="15"/>
      <c r="Q81" s="15"/>
    </row>
    <row r="82" spans="3:17" ht="13.5" thickBot="1">
      <c r="C82" s="11" t="s">
        <v>14</v>
      </c>
      <c r="D82" s="14"/>
      <c r="E82" s="14"/>
      <c r="F82" s="14"/>
      <c r="I82" s="11" t="s">
        <v>14</v>
      </c>
      <c r="J82" s="14"/>
      <c r="M82" s="11" t="s">
        <v>14</v>
      </c>
      <c r="N82" s="14"/>
      <c r="O82" s="2"/>
      <c r="P82" s="2"/>
      <c r="Q82" s="2"/>
    </row>
    <row r="83" spans="3:17" ht="12.75">
      <c r="C83" s="2">
        <v>5</v>
      </c>
      <c r="I83" s="2">
        <v>5</v>
      </c>
      <c r="M83" s="2">
        <v>5</v>
      </c>
      <c r="O83" s="2"/>
      <c r="P83" s="2"/>
      <c r="Q83" s="2"/>
    </row>
    <row r="84" spans="1:15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20"/>
    </row>
  </sheetData>
  <sheetProtection/>
  <mergeCells count="10">
    <mergeCell ref="G75:H75"/>
    <mergeCell ref="K75:L75"/>
    <mergeCell ref="G81:H81"/>
    <mergeCell ref="K81:L81"/>
    <mergeCell ref="K2:O2"/>
    <mergeCell ref="Q2:U2"/>
    <mergeCell ref="K43:O43"/>
    <mergeCell ref="Q43:U43"/>
    <mergeCell ref="G69:H69"/>
    <mergeCell ref="K69:L69"/>
  </mergeCells>
  <printOptions gridLines="1"/>
  <pageMargins left="0.43" right="0.36" top="1.26" bottom="1" header="0.5" footer="0.15"/>
  <pageSetup fitToHeight="2" fitToWidth="1" orientation="landscape" scale="78"/>
  <headerFooter alignWithMargins="0">
    <oddHeader xml:space="preserve">&amp;CPrice List per drop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Odom</dc:creator>
  <cp:keywords/>
  <dc:description/>
  <cp:lastModifiedBy>Ben Balden</cp:lastModifiedBy>
  <cp:lastPrinted>2012-12-06T02:42:41Z</cp:lastPrinted>
  <dcterms:created xsi:type="dcterms:W3CDTF">2012-12-06T00:52:17Z</dcterms:created>
  <dcterms:modified xsi:type="dcterms:W3CDTF">2016-05-02T01:22:13Z</dcterms:modified>
  <cp:category/>
  <cp:version/>
  <cp:contentType/>
  <cp:contentStatus/>
</cp:coreProperties>
</file>